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2935" windowHeight="8970" activeTab="8"/>
  </bookViews>
  <sheets>
    <sheet name="11.09" sheetId="1" r:id="rId1"/>
    <sheet name="11.09 (2)" sheetId="3" r:id="rId2"/>
    <sheet name="12.09" sheetId="4" r:id="rId3"/>
    <sheet name="12.09  (2)" sheetId="5" r:id="rId4"/>
    <sheet name="13.09" sheetId="6" r:id="rId5"/>
    <sheet name="13.09 (2)" sheetId="7" r:id="rId6"/>
    <sheet name="14.09" sheetId="8" r:id="rId7"/>
    <sheet name="14.09 (2)" sheetId="9" r:id="rId8"/>
    <sheet name="15.09" sheetId="10" r:id="rId9"/>
    <sheet name="15.09 (2)" sheetId="11" r:id="rId10"/>
  </sheets>
  <externalReferences>
    <externalReference r:id="rId11"/>
    <externalReference r:id="rId12"/>
  </externalReferences>
  <calcPr calcId="124519"/>
</workbook>
</file>

<file path=xl/calcChain.xml><?xml version="1.0" encoding="utf-8"?>
<calcChain xmlns="http://schemas.openxmlformats.org/spreadsheetml/2006/main">
  <c r="G35" i="11"/>
  <c r="F35"/>
  <c r="E35"/>
  <c r="D35"/>
  <c r="C35"/>
  <c r="G26"/>
  <c r="E26"/>
  <c r="D26"/>
  <c r="C26"/>
  <c r="F23"/>
  <c r="F26" s="1"/>
  <c r="G35" i="10"/>
  <c r="F35"/>
  <c r="E35"/>
  <c r="D35"/>
  <c r="C35"/>
  <c r="G26"/>
  <c r="E26"/>
  <c r="D26"/>
  <c r="C26"/>
  <c r="F23"/>
  <c r="F26" s="1"/>
  <c r="F31" i="9"/>
  <c r="E31"/>
  <c r="D31"/>
  <c r="C31"/>
  <c r="G29"/>
  <c r="F29"/>
  <c r="E29"/>
  <c r="D29"/>
  <c r="G28"/>
  <c r="F28"/>
  <c r="F35" s="1"/>
  <c r="E28"/>
  <c r="D28"/>
  <c r="D35" s="1"/>
  <c r="C28"/>
  <c r="G27"/>
  <c r="G35" s="1"/>
  <c r="F27"/>
  <c r="E27"/>
  <c r="E35" s="1"/>
  <c r="D27"/>
  <c r="G25"/>
  <c r="E25"/>
  <c r="F22"/>
  <c r="F25" s="1"/>
  <c r="E22"/>
  <c r="D22"/>
  <c r="D25" s="1"/>
  <c r="G35" i="8"/>
  <c r="F35"/>
  <c r="E35"/>
  <c r="D35"/>
  <c r="G25"/>
  <c r="F25"/>
  <c r="E25"/>
  <c r="D25"/>
  <c r="G34" i="7"/>
  <c r="F34"/>
  <c r="E34"/>
  <c r="D34"/>
  <c r="C34"/>
  <c r="G26"/>
  <c r="F26"/>
  <c r="E26"/>
  <c r="D26"/>
  <c r="C26"/>
  <c r="G34" i="6"/>
  <c r="F34"/>
  <c r="E34"/>
  <c r="D34"/>
  <c r="C34"/>
  <c r="G26"/>
  <c r="F26"/>
  <c r="E26"/>
  <c r="D26"/>
  <c r="C26"/>
  <c r="G33" i="5" l="1"/>
  <c r="C33"/>
  <c r="F29"/>
  <c r="F33" s="1"/>
  <c r="E29"/>
  <c r="E33" s="1"/>
  <c r="D29"/>
  <c r="D33" s="1"/>
  <c r="G25"/>
  <c r="F25"/>
  <c r="E25"/>
  <c r="D25"/>
  <c r="G32" i="4"/>
  <c r="F32"/>
  <c r="E32"/>
  <c r="D32"/>
  <c r="C32"/>
  <c r="O30"/>
  <c r="N30"/>
  <c r="M30"/>
  <c r="L30"/>
  <c r="K30"/>
  <c r="G24"/>
  <c r="F24"/>
  <c r="E24"/>
  <c r="D24"/>
  <c r="G35" i="3"/>
  <c r="F35"/>
  <c r="E35"/>
  <c r="D35"/>
  <c r="C35"/>
  <c r="G26"/>
  <c r="F26"/>
  <c r="E26"/>
  <c r="D26"/>
  <c r="C26"/>
  <c r="G35" i="1"/>
  <c r="F35"/>
  <c r="E35"/>
  <c r="D35"/>
  <c r="C35"/>
  <c r="G26"/>
  <c r="E26"/>
  <c r="D26"/>
  <c r="C26"/>
  <c r="F23"/>
  <c r="F26" s="1"/>
</calcChain>
</file>

<file path=xl/sharedStrings.xml><?xml version="1.0" encoding="utf-8"?>
<sst xmlns="http://schemas.openxmlformats.org/spreadsheetml/2006/main" count="355" uniqueCount="73">
  <si>
    <t>УТВЕРЖДАЮ:</t>
  </si>
  <si>
    <t>Индивидуальный предприниматель    __________________ О.В. Белоусов</t>
  </si>
  <si>
    <t>Директор МАОУ "Трубичинской ООШ" _______________ В.А.Синицын</t>
  </si>
  <si>
    <t>Меню приготавливаемых блюд</t>
  </si>
  <si>
    <t>понедельник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</si>
  <si>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</si>
  <si>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</si>
  <si>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</si>
  <si>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</si>
  <si>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</si>
  <si>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</si>
  <si>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</si>
  <si>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</si>
  <si>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</si>
  <si>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</si>
  <si>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</si>
  <si>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Каша "Дружба" молочная с  сахаром</t>
  </si>
  <si>
    <t>Хлеб пшеничный</t>
  </si>
  <si>
    <t>ПР</t>
  </si>
  <si>
    <t>Сыр российский</t>
  </si>
  <si>
    <t>Чай с сахаром</t>
  </si>
  <si>
    <t>Фрукт (яблоко)</t>
  </si>
  <si>
    <t>итого за завтрак</t>
  </si>
  <si>
    <t>обед</t>
  </si>
  <si>
    <t>Огурцы соленые (порционно)</t>
  </si>
  <si>
    <t>Суп рыбный</t>
  </si>
  <si>
    <t xml:space="preserve">Гуляш </t>
  </si>
  <si>
    <t>Каша гречневая рассыпчатая</t>
  </si>
  <si>
    <t>Напиток из сока фруктового</t>
  </si>
  <si>
    <t>Хлеб ржано-пшеничный</t>
  </si>
  <si>
    <t>итого за обед</t>
  </si>
  <si>
    <t>Возрастная категория:  12 лет и старше</t>
  </si>
  <si>
    <t>вторник</t>
  </si>
  <si>
    <t>Макаронные изделия отварные с сыром</t>
  </si>
  <si>
    <t>Чай "Каркаде" с сахаром</t>
  </si>
  <si>
    <t xml:space="preserve">Бутерброд с повидлом </t>
  </si>
  <si>
    <t>40/25</t>
  </si>
  <si>
    <t>Салат из свеклы</t>
  </si>
  <si>
    <t>Суп картофельный с горохом на мясном бульоне</t>
  </si>
  <si>
    <t>Голубцы ленивые с  соусом сметанном  с томатом</t>
  </si>
  <si>
    <t>297/331</t>
  </si>
  <si>
    <t>Компот из св.яблок</t>
  </si>
  <si>
    <t>Чай "Каркаде" без сахара</t>
  </si>
  <si>
    <t>70/5/25</t>
  </si>
  <si>
    <t>Фрукт (банан)</t>
  </si>
  <si>
    <t>среда</t>
  </si>
  <si>
    <t>Каша овсяная жидкая молочная с  маслом</t>
  </si>
  <si>
    <t>Масло сливочное (порциями)</t>
  </si>
  <si>
    <t>Чай  с лимоном</t>
  </si>
  <si>
    <t>Борщ с капустой и картофелем на мясном бульоне</t>
  </si>
  <si>
    <t xml:space="preserve">Жаркое по-домашнему </t>
  </si>
  <si>
    <t>Компот из свежих фруктови ягод</t>
  </si>
  <si>
    <t>четверг</t>
  </si>
  <si>
    <t>Запеканка из творога  с молоком сгущенным с сахаром</t>
  </si>
  <si>
    <t xml:space="preserve">Винегрет овощной </t>
  </si>
  <si>
    <t>60</t>
  </si>
  <si>
    <t>Рассольник ленинградский на мясном бульоне</t>
  </si>
  <si>
    <t>Котлета рубленая из бройлер-цыплят</t>
  </si>
  <si>
    <t>Соус сметанный</t>
  </si>
  <si>
    <t>Рис припущенный</t>
  </si>
  <si>
    <t>Компот из свежих фруктов</t>
  </si>
  <si>
    <t>Неделя 2           День 9</t>
  </si>
  <si>
    <t>150/30</t>
  </si>
  <si>
    <t>100</t>
  </si>
  <si>
    <t>пятница</t>
  </si>
  <si>
    <t>Суп крестьянский с крупой на мясном бульоне</t>
  </si>
  <si>
    <t xml:space="preserve">Макаронные изделия отварные </t>
  </si>
  <si>
    <t>Напиток из плодов шиповника</t>
  </si>
  <si>
    <t>Каша жидкая молочная пшенная с маслом и сахаром</t>
  </si>
  <si>
    <t>Какао с молоком</t>
  </si>
  <si>
    <t>Вафли "Топ-топ" (2 шт.)</t>
  </si>
  <si>
    <t>Печень по-строгановски</t>
  </si>
  <si>
    <t xml:space="preserve">Салат из моркови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</si>
</sst>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/>
    <xf numFmtId="0" fontId="7" fillId="0" borderId="1" xfId="0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" fontId="1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0</xdr:rowOff>
    </xdr:from>
    <xdr:to>
      <xdr:col>4</xdr:col>
      <xdr:colOff>279654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19335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5</xdr:col>
      <xdr:colOff>70104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171700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0</xdr:rowOff>
    </xdr:from>
    <xdr:to>
      <xdr:col>5</xdr:col>
      <xdr:colOff>203454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305050" y="0"/>
          <a:ext cx="1403604" cy="1504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4</xdr:col>
      <xdr:colOff>413004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669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5</xdr:col>
      <xdr:colOff>117729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193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0</xdr:row>
      <xdr:rowOff>0</xdr:rowOff>
    </xdr:from>
    <xdr:to>
      <xdr:col>4</xdr:col>
      <xdr:colOff>374904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288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0</xdr:rowOff>
    </xdr:from>
    <xdr:to>
      <xdr:col>4</xdr:col>
      <xdr:colOff>355854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097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4</xdr:col>
      <xdr:colOff>393954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478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0</xdr:rowOff>
    </xdr:from>
    <xdr:to>
      <xdr:col>5</xdr:col>
      <xdr:colOff>222504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324100" y="0"/>
          <a:ext cx="1403604" cy="15041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5</xdr:col>
      <xdr:colOff>165354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66950" y="0"/>
          <a:ext cx="1403604" cy="150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45;&#1053;&#1070;\&#1044;&#1077;&#1083;&#1072;&#1102;%20&#1086;&#1089;&#1077;&#1085;&#1100;-&#1079;&#1080;&#1084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7;&#1086;%20&#1076;&#1085;&#1103;&#1084;%20&#1058;&#1088;.&#1096;&#1082;.%2001-10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1 д.4"/>
      <sheetName val="нед.1 д.4 (2)"/>
      <sheetName val="нед.1 д.5"/>
      <sheetName val="нед.1 д.5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7-11"/>
      <sheetName val="12 ..."/>
    </sheetNames>
    <sheetDataSet>
      <sheetData sheetId="0">
        <row r="18">
          <cell r="C18">
            <v>200</v>
          </cell>
        </row>
      </sheetData>
      <sheetData sheetId="1"/>
      <sheetData sheetId="2">
        <row r="19">
          <cell r="D19">
            <v>3.64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D26">
            <v>1.63</v>
          </cell>
          <cell r="E26">
            <v>0.28000000000000003</v>
          </cell>
          <cell r="F26">
            <v>11.53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2 сен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22.1</v>
          </cell>
          <cell r="E22">
            <v>17.48</v>
          </cell>
          <cell r="F22">
            <v>36.25</v>
          </cell>
        </row>
        <row r="27">
          <cell r="D27">
            <v>2.63</v>
          </cell>
          <cell r="E27">
            <v>6.34</v>
          </cell>
          <cell r="F27">
            <v>5.4</v>
          </cell>
          <cell r="G27">
            <v>102</v>
          </cell>
        </row>
        <row r="28">
          <cell r="C28">
            <v>200</v>
          </cell>
          <cell r="D28">
            <v>5.09</v>
          </cell>
          <cell r="E28">
            <v>7.12</v>
          </cell>
          <cell r="F28">
            <v>9.4499999999999993</v>
          </cell>
          <cell r="G28">
            <v>125.67</v>
          </cell>
        </row>
        <row r="29">
          <cell r="D29">
            <v>9.67</v>
          </cell>
          <cell r="E29">
            <v>12.08</v>
          </cell>
          <cell r="F29">
            <v>14.82</v>
          </cell>
          <cell r="G29">
            <v>140.85</v>
          </cell>
        </row>
        <row r="31">
          <cell r="C31">
            <v>150</v>
          </cell>
          <cell r="D31">
            <v>3.64</v>
          </cell>
          <cell r="E31">
            <v>4.3</v>
          </cell>
          <cell r="F31">
            <v>36.67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48"/>
  <sheetViews>
    <sheetView topLeftCell="A10" workbookViewId="0">
      <selection activeCell="N32" sqref="N32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45180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2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16</v>
      </c>
      <c r="C21" s="26">
        <v>200</v>
      </c>
      <c r="D21" s="26">
        <v>7.07</v>
      </c>
      <c r="E21" s="26">
        <v>4.25</v>
      </c>
      <c r="F21" s="26">
        <v>44.67</v>
      </c>
      <c r="G21" s="26">
        <v>245.72</v>
      </c>
      <c r="H21" s="26">
        <v>182</v>
      </c>
    </row>
    <row r="22" spans="1:10" s="18" customFormat="1">
      <c r="A22" s="27"/>
      <c r="B22" s="28" t="s">
        <v>17</v>
      </c>
      <c r="C22" s="29">
        <v>60</v>
      </c>
      <c r="D22" s="30">
        <v>4.1900000000000004</v>
      </c>
      <c r="E22" s="30">
        <v>0.66</v>
      </c>
      <c r="F22" s="30">
        <v>27.6</v>
      </c>
      <c r="G22" s="30">
        <v>143.4</v>
      </c>
      <c r="H22" s="31" t="s">
        <v>18</v>
      </c>
    </row>
    <row r="23" spans="1:10" s="18" customFormat="1">
      <c r="A23" s="27"/>
      <c r="B23" s="25" t="s">
        <v>19</v>
      </c>
      <c r="C23" s="26">
        <v>15</v>
      </c>
      <c r="D23" s="32">
        <v>5.8</v>
      </c>
      <c r="E23" s="32">
        <v>7.38</v>
      </c>
      <c r="F23" s="32">
        <f>F63/20*25</f>
        <v>0</v>
      </c>
      <c r="G23" s="32">
        <v>90</v>
      </c>
      <c r="H23" s="26">
        <v>15</v>
      </c>
    </row>
    <row r="24" spans="1:10" s="18" customFormat="1">
      <c r="A24" s="27"/>
      <c r="B24" s="25" t="s">
        <v>20</v>
      </c>
      <c r="C24" s="33">
        <v>200</v>
      </c>
      <c r="D24" s="34">
        <v>0.53</v>
      </c>
      <c r="E24" s="34">
        <v>0</v>
      </c>
      <c r="F24" s="34">
        <v>9.4700000000000006</v>
      </c>
      <c r="G24" s="34">
        <v>60</v>
      </c>
      <c r="H24" s="26">
        <v>376</v>
      </c>
    </row>
    <row r="25" spans="1:10" s="18" customFormat="1">
      <c r="A25" s="27"/>
      <c r="B25" s="35" t="s">
        <v>21</v>
      </c>
      <c r="C25" s="36">
        <v>100</v>
      </c>
      <c r="D25" s="34">
        <v>0.4</v>
      </c>
      <c r="E25" s="34">
        <v>0.4</v>
      </c>
      <c r="F25" s="34">
        <v>9.8000000000000007</v>
      </c>
      <c r="G25" s="34">
        <v>47</v>
      </c>
      <c r="H25" s="26">
        <v>338</v>
      </c>
    </row>
    <row r="26" spans="1:10" s="8" customFormat="1" ht="14.25">
      <c r="A26" s="37" t="s">
        <v>22</v>
      </c>
      <c r="B26" s="38"/>
      <c r="C26" s="39">
        <f t="shared" ref="C26:F26" si="0">C21+C22+C23+C24+C25</f>
        <v>575</v>
      </c>
      <c r="D26" s="40">
        <f t="shared" si="0"/>
        <v>17.990000000000002</v>
      </c>
      <c r="E26" s="40">
        <f t="shared" si="0"/>
        <v>12.69</v>
      </c>
      <c r="F26" s="40">
        <f t="shared" si="0"/>
        <v>91.54</v>
      </c>
      <c r="G26" s="40">
        <f>G21+G22+G23+G24+G25</f>
        <v>586.12</v>
      </c>
      <c r="H26" s="41"/>
    </row>
    <row r="27" spans="1:10" s="18" customFormat="1" ht="12.75" customHeight="1">
      <c r="A27" s="37"/>
      <c r="B27" s="25"/>
      <c r="C27" s="20"/>
      <c r="D27" s="20"/>
      <c r="E27" s="20"/>
      <c r="F27" s="20"/>
      <c r="G27" s="20"/>
      <c r="H27" s="20"/>
    </row>
    <row r="28" spans="1:10" s="42" customFormat="1" ht="33" customHeight="1">
      <c r="A28" s="24" t="s">
        <v>23</v>
      </c>
      <c r="B28" s="28" t="s">
        <v>24</v>
      </c>
      <c r="C28" s="36">
        <v>60</v>
      </c>
      <c r="D28" s="34">
        <v>0.48</v>
      </c>
      <c r="E28" s="34">
        <v>0</v>
      </c>
      <c r="F28" s="34">
        <v>0.06</v>
      </c>
      <c r="G28" s="34">
        <v>6</v>
      </c>
      <c r="H28" s="26">
        <v>70</v>
      </c>
    </row>
    <row r="29" spans="1:10" s="18" customFormat="1">
      <c r="A29" s="27"/>
      <c r="B29" s="25" t="s">
        <v>25</v>
      </c>
      <c r="C29" s="36">
        <v>200</v>
      </c>
      <c r="D29" s="34">
        <v>5.76</v>
      </c>
      <c r="E29" s="34">
        <v>5.62</v>
      </c>
      <c r="F29" s="34">
        <v>13.5</v>
      </c>
      <c r="G29" s="34">
        <v>126.64</v>
      </c>
      <c r="H29" s="26">
        <v>87</v>
      </c>
    </row>
    <row r="30" spans="1:10" s="18" customFormat="1" ht="20.25" customHeight="1">
      <c r="A30" s="27"/>
      <c r="B30" s="43" t="s">
        <v>26</v>
      </c>
      <c r="C30" s="44">
        <v>100</v>
      </c>
      <c r="D30" s="45">
        <v>14.55</v>
      </c>
      <c r="E30" s="45">
        <v>16.79</v>
      </c>
      <c r="F30" s="45">
        <v>2.89</v>
      </c>
      <c r="G30" s="45">
        <v>221</v>
      </c>
      <c r="H30" s="19">
        <v>260</v>
      </c>
    </row>
    <row r="31" spans="1:10" s="18" customFormat="1" ht="18" customHeight="1">
      <c r="A31" s="27"/>
      <c r="B31" s="46" t="s">
        <v>27</v>
      </c>
      <c r="C31" s="47">
        <v>150</v>
      </c>
      <c r="D31" s="32">
        <v>7.6</v>
      </c>
      <c r="E31" s="32">
        <v>2.44</v>
      </c>
      <c r="F31" s="32">
        <v>38.64</v>
      </c>
      <c r="G31" s="32">
        <v>243.75</v>
      </c>
      <c r="H31" s="26">
        <v>302</v>
      </c>
    </row>
    <row r="32" spans="1:10" s="18" customFormat="1" ht="26.25">
      <c r="A32" s="27"/>
      <c r="B32" s="25" t="s">
        <v>28</v>
      </c>
      <c r="C32" s="36">
        <v>200</v>
      </c>
      <c r="D32" s="34">
        <v>0</v>
      </c>
      <c r="E32" s="34">
        <v>0</v>
      </c>
      <c r="F32" s="34">
        <v>21</v>
      </c>
      <c r="G32" s="34">
        <v>84</v>
      </c>
      <c r="H32" s="26" t="s">
        <v>18</v>
      </c>
    </row>
    <row r="33" spans="1:8" s="18" customFormat="1">
      <c r="A33" s="27"/>
      <c r="B33" s="48" t="s">
        <v>17</v>
      </c>
      <c r="C33" s="49">
        <v>20</v>
      </c>
      <c r="D33" s="50">
        <v>1.39</v>
      </c>
      <c r="E33" s="50">
        <v>0.22</v>
      </c>
      <c r="F33" s="50">
        <v>9.1999999999999993</v>
      </c>
      <c r="G33" s="50">
        <v>47.8</v>
      </c>
      <c r="H33" s="26" t="s">
        <v>18</v>
      </c>
    </row>
    <row r="34" spans="1:8" s="18" customFormat="1" ht="25.5">
      <c r="A34" s="51"/>
      <c r="B34" s="52" t="s">
        <v>29</v>
      </c>
      <c r="C34" s="53">
        <v>40</v>
      </c>
      <c r="D34" s="32">
        <v>2.6</v>
      </c>
      <c r="E34" s="32">
        <v>0.44</v>
      </c>
      <c r="F34" s="32">
        <v>18.440000000000001</v>
      </c>
      <c r="G34" s="32">
        <v>91.96</v>
      </c>
      <c r="H34" s="26" t="s">
        <v>18</v>
      </c>
    </row>
    <row r="35" spans="1:8" s="18" customFormat="1">
      <c r="A35" s="38" t="s">
        <v>30</v>
      </c>
      <c r="B35" s="25"/>
      <c r="C35" s="54">
        <f>C29+C30+C32+C33+C31+C34+C28</f>
        <v>770</v>
      </c>
      <c r="D35" s="55">
        <f>D29+D30+D32+D33+D31+D34+D28</f>
        <v>32.380000000000003</v>
      </c>
      <c r="E35" s="55">
        <f>E29+E30+E32+E33+E31+E34+E28</f>
        <v>25.51</v>
      </c>
      <c r="F35" s="55">
        <f>F29+F30+F32+F33+F31+F34+F28</f>
        <v>103.73</v>
      </c>
      <c r="G35" s="55">
        <f>G29+G30+G32+G33+G31+G34+G28</f>
        <v>821.15000000000009</v>
      </c>
      <c r="H35" s="25"/>
    </row>
    <row r="36" spans="1:8">
      <c r="A36" s="56"/>
      <c r="B36" s="57"/>
      <c r="C36" s="58"/>
      <c r="D36" s="59"/>
      <c r="E36" s="59"/>
      <c r="F36" s="59"/>
      <c r="G36" s="59"/>
      <c r="H36" s="60"/>
    </row>
    <row r="37" spans="1:8">
      <c r="A37" s="56"/>
      <c r="B37" s="57"/>
      <c r="C37" s="58"/>
      <c r="D37" s="59"/>
      <c r="E37" s="59"/>
      <c r="F37" s="59"/>
      <c r="G37" s="59"/>
      <c r="H37" s="60"/>
    </row>
    <row r="38" spans="1:8">
      <c r="A38" s="56"/>
      <c r="B38" s="57"/>
      <c r="C38" s="58"/>
      <c r="D38" s="59"/>
      <c r="E38" s="59"/>
      <c r="F38" s="59"/>
      <c r="G38" s="59"/>
      <c r="H38" s="60"/>
    </row>
    <row r="40" spans="1:8">
      <c r="B40" s="61"/>
      <c r="C40" s="62"/>
      <c r="D40" s="63"/>
      <c r="E40" s="63"/>
      <c r="F40" s="63"/>
      <c r="G40" s="63"/>
      <c r="H40" s="64"/>
    </row>
    <row r="41" spans="1:8">
      <c r="B41" s="65"/>
      <c r="C41" s="66"/>
      <c r="D41" s="66"/>
      <c r="E41" s="66"/>
      <c r="F41" s="66"/>
      <c r="G41" s="66"/>
      <c r="H41" s="66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65"/>
      <c r="C43" s="66"/>
      <c r="D43" s="66"/>
      <c r="E43" s="66"/>
      <c r="F43" s="66"/>
      <c r="G43" s="66"/>
      <c r="H43" s="66"/>
    </row>
    <row r="44" spans="1:8">
      <c r="B44" s="65"/>
      <c r="C44" s="66"/>
      <c r="D44" s="66"/>
      <c r="E44" s="66"/>
      <c r="F44" s="66"/>
      <c r="G44" s="66"/>
      <c r="H44" s="66"/>
    </row>
    <row r="45" spans="1:8">
      <c r="B45" s="65"/>
      <c r="C45" s="66"/>
      <c r="D45" s="66"/>
      <c r="E45" s="66"/>
      <c r="F45" s="66"/>
      <c r="G45" s="66"/>
      <c r="H45" s="66"/>
    </row>
    <row r="46" spans="1:8">
      <c r="B46" s="67"/>
      <c r="C46" s="68"/>
      <c r="D46" s="69"/>
      <c r="E46" s="69"/>
      <c r="F46" s="69"/>
      <c r="G46" s="69"/>
      <c r="H46" s="70"/>
    </row>
    <row r="47" spans="1:8">
      <c r="B47" s="65"/>
      <c r="C47" s="66"/>
      <c r="D47" s="66"/>
      <c r="E47" s="66"/>
      <c r="F47" s="66"/>
      <c r="G47" s="66"/>
      <c r="H47" s="66"/>
    </row>
    <row r="48" spans="1:8">
      <c r="B48" s="71"/>
      <c r="C48" s="68"/>
      <c r="D48" s="69"/>
      <c r="E48" s="69"/>
      <c r="F48" s="69"/>
      <c r="G48" s="69"/>
      <c r="H48" s="70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J43"/>
  <sheetViews>
    <sheetView topLeftCell="A16" workbookViewId="0">
      <selection activeCell="K30" sqref="K30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64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45184</v>
      </c>
      <c r="D15" s="12"/>
      <c r="E15" s="12"/>
    </row>
    <row r="16" spans="1:8" s="3" customFormat="1" ht="15.75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6.5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8.25" customHeight="1">
      <c r="A21" s="24" t="s">
        <v>15</v>
      </c>
      <c r="B21" s="48" t="s">
        <v>68</v>
      </c>
      <c r="C21" s="26">
        <v>250</v>
      </c>
      <c r="D21" s="34">
        <v>6.94</v>
      </c>
      <c r="E21" s="34">
        <v>12.19</v>
      </c>
      <c r="F21" s="34">
        <v>48.14</v>
      </c>
      <c r="G21" s="34">
        <v>330.69</v>
      </c>
      <c r="H21" s="26">
        <v>181</v>
      </c>
    </row>
    <row r="22" spans="1:10" s="18" customFormat="1">
      <c r="A22" s="27"/>
      <c r="B22" s="28" t="s">
        <v>17</v>
      </c>
      <c r="C22" s="29">
        <v>60</v>
      </c>
      <c r="D22" s="30">
        <v>4.1900000000000004</v>
      </c>
      <c r="E22" s="30">
        <v>0.66</v>
      </c>
      <c r="F22" s="30">
        <v>27.6</v>
      </c>
      <c r="G22" s="30">
        <v>143.4</v>
      </c>
      <c r="H22" s="31" t="s">
        <v>18</v>
      </c>
    </row>
    <row r="23" spans="1:10" s="18" customFormat="1">
      <c r="A23" s="27"/>
      <c r="B23" s="25" t="s">
        <v>19</v>
      </c>
      <c r="C23" s="26">
        <v>15</v>
      </c>
      <c r="D23" s="86">
        <v>3.48</v>
      </c>
      <c r="E23" s="86">
        <v>4.43</v>
      </c>
      <c r="F23" s="86">
        <f>F61/20*25</f>
        <v>0</v>
      </c>
      <c r="G23" s="32">
        <v>54</v>
      </c>
      <c r="H23" s="26">
        <v>15</v>
      </c>
    </row>
    <row r="24" spans="1:10" s="18" customFormat="1">
      <c r="A24" s="27"/>
      <c r="B24" s="48" t="s">
        <v>69</v>
      </c>
      <c r="C24" s="36">
        <v>200</v>
      </c>
      <c r="D24" s="34">
        <v>4.08</v>
      </c>
      <c r="E24" s="34">
        <v>3.54</v>
      </c>
      <c r="F24" s="34">
        <v>17.579999999999998</v>
      </c>
      <c r="G24" s="34">
        <v>118.6</v>
      </c>
      <c r="H24" s="26">
        <v>382</v>
      </c>
    </row>
    <row r="25" spans="1:10" s="18" customFormat="1" ht="25.5">
      <c r="A25" s="81"/>
      <c r="B25" s="85" t="s">
        <v>70</v>
      </c>
      <c r="C25" s="88">
        <v>20</v>
      </c>
      <c r="D25" s="86">
        <v>1.65</v>
      </c>
      <c r="E25" s="86">
        <v>8.1</v>
      </c>
      <c r="F25" s="86">
        <v>18.899999999999999</v>
      </c>
      <c r="G25" s="86">
        <v>96</v>
      </c>
      <c r="H25" s="26" t="s">
        <v>18</v>
      </c>
    </row>
    <row r="26" spans="1:10" s="8" customFormat="1" ht="14.25">
      <c r="A26" s="37" t="s">
        <v>22</v>
      </c>
      <c r="B26" s="38"/>
      <c r="C26" s="39">
        <f t="shared" ref="C26:F26" si="0">C21+C22+C23+C24+C25</f>
        <v>545</v>
      </c>
      <c r="D26" s="40">
        <f t="shared" si="0"/>
        <v>20.34</v>
      </c>
      <c r="E26" s="40">
        <f t="shared" si="0"/>
        <v>28.92</v>
      </c>
      <c r="F26" s="40">
        <f t="shared" si="0"/>
        <v>112.22</v>
      </c>
      <c r="G26" s="40">
        <f>G21+G22+G23+G24+G25</f>
        <v>742.69</v>
      </c>
      <c r="H26" s="41"/>
    </row>
    <row r="27" spans="1:10" s="18" customFormat="1">
      <c r="A27" s="37"/>
      <c r="B27" s="25"/>
      <c r="C27" s="20"/>
      <c r="D27" s="20"/>
      <c r="E27" s="20"/>
      <c r="F27" s="20"/>
      <c r="G27" s="20"/>
      <c r="H27" s="20"/>
    </row>
    <row r="28" spans="1:10" s="42" customFormat="1" ht="23.25" customHeight="1">
      <c r="A28" s="24" t="s">
        <v>23</v>
      </c>
      <c r="B28" s="28" t="s">
        <v>72</v>
      </c>
      <c r="C28" s="36">
        <v>100</v>
      </c>
      <c r="D28" s="34">
        <v>1.8</v>
      </c>
      <c r="E28" s="34">
        <v>8.67</v>
      </c>
      <c r="F28" s="34">
        <v>31.03</v>
      </c>
      <c r="G28" s="34">
        <v>131.27000000000001</v>
      </c>
      <c r="H28" s="26">
        <v>71</v>
      </c>
    </row>
    <row r="29" spans="1:10" s="18" customFormat="1" ht="41.25" customHeight="1">
      <c r="A29" s="27"/>
      <c r="B29" s="48" t="s">
        <v>65</v>
      </c>
      <c r="C29" s="53">
        <v>250</v>
      </c>
      <c r="D29" s="32">
        <v>5.85</v>
      </c>
      <c r="E29" s="32">
        <v>8.5299999999999994</v>
      </c>
      <c r="F29" s="32">
        <v>8.85</v>
      </c>
      <c r="G29" s="32">
        <v>128.34</v>
      </c>
      <c r="H29" s="49">
        <v>98</v>
      </c>
    </row>
    <row r="30" spans="1:10" s="18" customFormat="1" ht="33" customHeight="1">
      <c r="A30" s="27"/>
      <c r="B30" s="28" t="s">
        <v>71</v>
      </c>
      <c r="C30" s="53">
        <v>100</v>
      </c>
      <c r="D30" s="32">
        <v>13.26</v>
      </c>
      <c r="E30" s="32">
        <v>11.23</v>
      </c>
      <c r="F30" s="32">
        <v>3.52</v>
      </c>
      <c r="G30" s="32">
        <v>185</v>
      </c>
      <c r="H30" s="74">
        <v>255</v>
      </c>
    </row>
    <row r="31" spans="1:10" s="18" customFormat="1" ht="28.5" customHeight="1">
      <c r="A31" s="27"/>
      <c r="B31" s="46" t="s">
        <v>66</v>
      </c>
      <c r="C31" s="53">
        <v>180</v>
      </c>
      <c r="D31" s="32">
        <v>5.35</v>
      </c>
      <c r="E31" s="32">
        <v>6.91</v>
      </c>
      <c r="F31" s="32">
        <v>36.54</v>
      </c>
      <c r="G31" s="32">
        <v>234.84</v>
      </c>
      <c r="H31" s="26">
        <v>202</v>
      </c>
    </row>
    <row r="32" spans="1:10" s="18" customFormat="1" ht="26.25" customHeight="1">
      <c r="A32" s="27"/>
      <c r="B32" s="25" t="s">
        <v>67</v>
      </c>
      <c r="C32" s="16">
        <v>200</v>
      </c>
      <c r="D32" s="16">
        <v>0.68</v>
      </c>
      <c r="E32" s="16">
        <v>0.3</v>
      </c>
      <c r="F32" s="16">
        <v>20.76</v>
      </c>
      <c r="G32" s="16">
        <v>88.2</v>
      </c>
      <c r="H32" s="16">
        <v>388</v>
      </c>
    </row>
    <row r="33" spans="1:8" s="18" customFormat="1">
      <c r="A33" s="27"/>
      <c r="B33" s="48" t="s">
        <v>17</v>
      </c>
      <c r="C33" s="49">
        <v>40</v>
      </c>
      <c r="D33" s="50">
        <v>2.78</v>
      </c>
      <c r="E33" s="50">
        <v>0.44</v>
      </c>
      <c r="F33" s="50">
        <v>18.399999999999999</v>
      </c>
      <c r="G33" s="50">
        <v>95.6</v>
      </c>
      <c r="H33" s="26" t="s">
        <v>18</v>
      </c>
    </row>
    <row r="34" spans="1:8" s="18" customFormat="1" ht="25.5">
      <c r="A34" s="27"/>
      <c r="B34" s="73" t="s">
        <v>29</v>
      </c>
      <c r="C34" s="74">
        <v>50</v>
      </c>
      <c r="D34" s="75">
        <v>3.25</v>
      </c>
      <c r="E34" s="75">
        <v>0.55000000000000004</v>
      </c>
      <c r="F34" s="75">
        <v>23.05</v>
      </c>
      <c r="G34" s="75">
        <v>114.95</v>
      </c>
      <c r="H34" s="26" t="s">
        <v>18</v>
      </c>
    </row>
    <row r="35" spans="1:8" s="18" customFormat="1">
      <c r="A35" s="38" t="s">
        <v>30</v>
      </c>
      <c r="B35" s="25"/>
      <c r="C35" s="54">
        <f t="shared" ref="C35:F35" si="1">C28+C29+C30+C31+C32+C33+C34</f>
        <v>920</v>
      </c>
      <c r="D35" s="55">
        <f t="shared" si="1"/>
        <v>32.97</v>
      </c>
      <c r="E35" s="55">
        <f t="shared" si="1"/>
        <v>36.629999999999995</v>
      </c>
      <c r="F35" s="55">
        <f t="shared" si="1"/>
        <v>142.15</v>
      </c>
      <c r="G35" s="55">
        <f>G28+G29+G30+G31+G32+G33+G34</f>
        <v>978.20000000000016</v>
      </c>
      <c r="H35" s="25"/>
    </row>
    <row r="37" spans="1:8">
      <c r="B37" s="61"/>
      <c r="C37" s="62"/>
      <c r="D37" s="63"/>
      <c r="E37" s="63"/>
      <c r="F37" s="63"/>
      <c r="G37" s="63"/>
      <c r="H37" s="64"/>
    </row>
    <row r="38" spans="1:8">
      <c r="B38" s="65"/>
      <c r="C38" s="66"/>
      <c r="D38" s="66"/>
      <c r="E38" s="66"/>
      <c r="F38" s="66"/>
      <c r="G38" s="66"/>
      <c r="H38" s="66"/>
    </row>
    <row r="39" spans="1:8">
      <c r="B39" s="65"/>
      <c r="C39" s="66"/>
      <c r="D39" s="66"/>
      <c r="E39" s="66"/>
      <c r="F39" s="66"/>
      <c r="G39" s="66"/>
      <c r="H39" s="66"/>
    </row>
    <row r="40" spans="1:8">
      <c r="B40" s="65"/>
      <c r="C40" s="66"/>
      <c r="D40" s="66"/>
      <c r="E40" s="66"/>
      <c r="F40" s="66"/>
      <c r="G40" s="66"/>
      <c r="H40" s="66"/>
    </row>
    <row r="41" spans="1:8">
      <c r="B41" s="67"/>
      <c r="C41" s="68"/>
      <c r="D41" s="69"/>
      <c r="E41" s="69"/>
      <c r="F41" s="69"/>
      <c r="G41" s="69"/>
      <c r="H41" s="70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71"/>
      <c r="C43" s="68"/>
      <c r="D43" s="69"/>
      <c r="E43" s="69"/>
      <c r="F43" s="69"/>
      <c r="G43" s="69"/>
      <c r="H43" s="70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96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43"/>
  <sheetViews>
    <sheetView topLeftCell="A19" workbookViewId="0">
      <selection activeCell="L34" sqref="L34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45180</v>
      </c>
      <c r="D15" s="12"/>
      <c r="E15" s="12"/>
    </row>
    <row r="16" spans="1:8" s="3" customFormat="1" ht="15.75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4.25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16</v>
      </c>
      <c r="C21" s="26">
        <v>250</v>
      </c>
      <c r="D21" s="34">
        <v>8.84</v>
      </c>
      <c r="E21" s="34">
        <v>5.31</v>
      </c>
      <c r="F21" s="34">
        <v>55.84</v>
      </c>
      <c r="G21" s="34">
        <v>307.14999999999998</v>
      </c>
      <c r="H21" s="26">
        <v>182</v>
      </c>
    </row>
    <row r="22" spans="1:10" s="18" customFormat="1">
      <c r="A22" s="27"/>
      <c r="B22" s="28" t="s">
        <v>17</v>
      </c>
      <c r="C22" s="29">
        <v>70</v>
      </c>
      <c r="D22" s="30">
        <v>4.8899999999999997</v>
      </c>
      <c r="E22" s="30">
        <v>0.77</v>
      </c>
      <c r="F22" s="30">
        <v>32.200000000000003</v>
      </c>
      <c r="G22" s="30">
        <v>167.3</v>
      </c>
      <c r="H22" s="31" t="s">
        <v>18</v>
      </c>
    </row>
    <row r="23" spans="1:10" s="18" customFormat="1">
      <c r="A23" s="27"/>
      <c r="B23" s="25" t="s">
        <v>19</v>
      </c>
      <c r="C23" s="26">
        <v>30</v>
      </c>
      <c r="D23" s="32">
        <v>6.96</v>
      </c>
      <c r="E23" s="32">
        <v>8.86</v>
      </c>
      <c r="F23" s="32">
        <v>0</v>
      </c>
      <c r="G23" s="32">
        <v>108</v>
      </c>
      <c r="H23" s="26">
        <v>15</v>
      </c>
    </row>
    <row r="24" spans="1:10" s="18" customFormat="1">
      <c r="A24" s="27"/>
      <c r="B24" s="25" t="s">
        <v>20</v>
      </c>
      <c r="C24" s="33">
        <v>200</v>
      </c>
      <c r="D24" s="34">
        <v>0.53</v>
      </c>
      <c r="E24" s="34">
        <v>0</v>
      </c>
      <c r="F24" s="34">
        <v>9.4700000000000006</v>
      </c>
      <c r="G24" s="34">
        <v>60</v>
      </c>
      <c r="H24" s="26">
        <v>376</v>
      </c>
    </row>
    <row r="25" spans="1:10" s="18" customFormat="1">
      <c r="A25" s="27"/>
      <c r="B25" s="35" t="s">
        <v>21</v>
      </c>
      <c r="C25" s="36">
        <v>100</v>
      </c>
      <c r="D25" s="34">
        <v>0.4</v>
      </c>
      <c r="E25" s="34">
        <v>0.4</v>
      </c>
      <c r="F25" s="34">
        <v>9.8000000000000007</v>
      </c>
      <c r="G25" s="34">
        <v>47</v>
      </c>
      <c r="H25" s="26">
        <v>338</v>
      </c>
    </row>
    <row r="26" spans="1:10" s="8" customFormat="1" ht="14.25">
      <c r="A26" s="37" t="s">
        <v>22</v>
      </c>
      <c r="B26" s="38"/>
      <c r="C26" s="39">
        <f t="shared" ref="C26:F26" si="0">C21+C22+C23+C24+C25</f>
        <v>650</v>
      </c>
      <c r="D26" s="40">
        <f t="shared" si="0"/>
        <v>21.62</v>
      </c>
      <c r="E26" s="40">
        <f t="shared" si="0"/>
        <v>15.34</v>
      </c>
      <c r="F26" s="40">
        <f t="shared" si="0"/>
        <v>107.31</v>
      </c>
      <c r="G26" s="40">
        <f>G21+G22+G23+G24+G25</f>
        <v>689.45</v>
      </c>
      <c r="H26" s="41"/>
    </row>
    <row r="27" spans="1:10" s="18" customFormat="1">
      <c r="A27" s="37"/>
      <c r="B27" s="25"/>
      <c r="C27" s="20"/>
      <c r="D27" s="20"/>
      <c r="E27" s="20"/>
      <c r="F27" s="20"/>
      <c r="G27" s="20"/>
      <c r="H27" s="20"/>
    </row>
    <row r="28" spans="1:10" s="42" customFormat="1" ht="33" customHeight="1">
      <c r="A28" s="24" t="s">
        <v>23</v>
      </c>
      <c r="B28" s="28" t="s">
        <v>24</v>
      </c>
      <c r="C28" s="36">
        <v>100</v>
      </c>
      <c r="D28" s="34">
        <v>0.8</v>
      </c>
      <c r="E28" s="34">
        <v>0</v>
      </c>
      <c r="F28" s="34">
        <v>0.1</v>
      </c>
      <c r="G28" s="34">
        <v>10</v>
      </c>
      <c r="H28" s="26">
        <v>70</v>
      </c>
    </row>
    <row r="29" spans="1:10" s="18" customFormat="1">
      <c r="A29" s="27"/>
      <c r="B29" s="25" t="s">
        <v>25</v>
      </c>
      <c r="C29" s="36">
        <v>250</v>
      </c>
      <c r="D29" s="34">
        <v>7.2</v>
      </c>
      <c r="E29" s="34">
        <v>7.03</v>
      </c>
      <c r="F29" s="34">
        <v>16.88</v>
      </c>
      <c r="G29" s="34">
        <v>158.30000000000001</v>
      </c>
      <c r="H29" s="26">
        <v>87</v>
      </c>
    </row>
    <row r="30" spans="1:10" s="18" customFormat="1" ht="20.25" customHeight="1">
      <c r="A30" s="27"/>
      <c r="B30" s="43" t="s">
        <v>26</v>
      </c>
      <c r="C30" s="44">
        <v>100</v>
      </c>
      <c r="D30" s="45">
        <v>14.55</v>
      </c>
      <c r="E30" s="45">
        <v>16.79</v>
      </c>
      <c r="F30" s="45">
        <v>2.89</v>
      </c>
      <c r="G30" s="45">
        <v>221</v>
      </c>
      <c r="H30" s="19">
        <v>260</v>
      </c>
    </row>
    <row r="31" spans="1:10" s="18" customFormat="1" ht="18" customHeight="1">
      <c r="A31" s="27"/>
      <c r="B31" s="46" t="s">
        <v>27</v>
      </c>
      <c r="C31" s="47">
        <v>180</v>
      </c>
      <c r="D31" s="47">
        <v>9.1199999999999992</v>
      </c>
      <c r="E31" s="47">
        <v>2.93</v>
      </c>
      <c r="F31" s="47">
        <v>46.37</v>
      </c>
      <c r="G31" s="47">
        <v>292.5</v>
      </c>
      <c r="H31" s="26">
        <v>302</v>
      </c>
    </row>
    <row r="32" spans="1:10" s="18" customFormat="1" ht="26.25">
      <c r="A32" s="27"/>
      <c r="B32" s="25" t="s">
        <v>28</v>
      </c>
      <c r="C32" s="36">
        <v>200</v>
      </c>
      <c r="D32" s="34">
        <v>0</v>
      </c>
      <c r="E32" s="34">
        <v>0</v>
      </c>
      <c r="F32" s="34">
        <v>21</v>
      </c>
      <c r="G32" s="34">
        <v>84</v>
      </c>
      <c r="H32" s="26" t="s">
        <v>18</v>
      </c>
    </row>
    <row r="33" spans="1:8" s="18" customFormat="1">
      <c r="A33" s="27"/>
      <c r="B33" s="48" t="s">
        <v>17</v>
      </c>
      <c r="C33" s="49">
        <v>30</v>
      </c>
      <c r="D33" s="50">
        <v>2.08</v>
      </c>
      <c r="E33" s="50">
        <v>0.33</v>
      </c>
      <c r="F33" s="50">
        <v>13.8</v>
      </c>
      <c r="G33" s="50">
        <v>71.7</v>
      </c>
      <c r="H33" s="26" t="s">
        <v>18</v>
      </c>
    </row>
    <row r="34" spans="1:8" s="18" customFormat="1" ht="25.5">
      <c r="A34" s="51"/>
      <c r="B34" s="73" t="s">
        <v>29</v>
      </c>
      <c r="C34" s="74">
        <v>50</v>
      </c>
      <c r="D34" s="75">
        <v>3.25</v>
      </c>
      <c r="E34" s="75">
        <v>0.55000000000000004</v>
      </c>
      <c r="F34" s="75">
        <v>23.05</v>
      </c>
      <c r="G34" s="75">
        <v>114.95</v>
      </c>
      <c r="H34" s="26" t="s">
        <v>18</v>
      </c>
    </row>
    <row r="35" spans="1:8" s="18" customFormat="1">
      <c r="A35" s="38" t="s">
        <v>30</v>
      </c>
      <c r="B35" s="25"/>
      <c r="C35" s="54">
        <f t="shared" ref="C35:F35" si="1">C29+C30+C32+C33+C31+C34+C28</f>
        <v>910</v>
      </c>
      <c r="D35" s="55">
        <f t="shared" si="1"/>
        <v>36.999999999999993</v>
      </c>
      <c r="E35" s="55">
        <f t="shared" si="1"/>
        <v>27.63</v>
      </c>
      <c r="F35" s="55">
        <f t="shared" si="1"/>
        <v>124.08999999999999</v>
      </c>
      <c r="G35" s="55">
        <f>G29+G30+G32+G33+G31+G34+G28</f>
        <v>952.45</v>
      </c>
      <c r="H35" s="25"/>
    </row>
    <row r="36" spans="1:8">
      <c r="B36" s="65"/>
      <c r="C36" s="66"/>
      <c r="D36" s="66"/>
      <c r="E36" s="66"/>
      <c r="F36" s="66"/>
      <c r="G36" s="66"/>
      <c r="H36" s="66"/>
    </row>
    <row r="37" spans="1:8">
      <c r="B37" s="65"/>
      <c r="C37" s="66"/>
      <c r="D37" s="66"/>
      <c r="E37" s="66"/>
      <c r="F37" s="66"/>
      <c r="G37" s="66"/>
      <c r="H37" s="66"/>
    </row>
    <row r="38" spans="1:8">
      <c r="B38" s="65"/>
      <c r="C38" s="66"/>
      <c r="D38" s="66"/>
      <c r="E38" s="66"/>
      <c r="F38" s="66"/>
      <c r="G38" s="66"/>
      <c r="H38" s="66"/>
    </row>
    <row r="39" spans="1:8">
      <c r="B39" s="65"/>
      <c r="C39" s="66"/>
      <c r="D39" s="66"/>
      <c r="E39" s="66"/>
      <c r="F39" s="66"/>
      <c r="G39" s="66"/>
      <c r="H39" s="66"/>
    </row>
    <row r="40" spans="1:8">
      <c r="B40" s="65"/>
      <c r="C40" s="66"/>
      <c r="D40" s="66"/>
      <c r="E40" s="66"/>
      <c r="F40" s="66"/>
      <c r="G40" s="66"/>
      <c r="H40" s="66"/>
    </row>
    <row r="41" spans="1:8">
      <c r="B41" s="67"/>
      <c r="C41" s="68"/>
      <c r="D41" s="69"/>
      <c r="E41" s="69"/>
      <c r="F41" s="69"/>
      <c r="G41" s="69"/>
      <c r="H41" s="70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71"/>
      <c r="C43" s="68"/>
      <c r="D43" s="69"/>
      <c r="E43" s="69"/>
      <c r="F43" s="69"/>
      <c r="G43" s="69"/>
      <c r="H43" s="70"/>
    </row>
  </sheetData>
  <mergeCells count="11">
    <mergeCell ref="A20:H20"/>
    <mergeCell ref="A21:A25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O32"/>
  <sheetViews>
    <sheetView topLeftCell="A16" workbookViewId="0">
      <selection activeCell="C15" sqref="C15:E15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32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45181</v>
      </c>
      <c r="D15" s="12"/>
      <c r="E15" s="12"/>
    </row>
    <row r="16" spans="1:8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5">
      <c r="A17" s="14"/>
      <c r="B17" s="14"/>
      <c r="C17" s="14"/>
      <c r="D17" s="14"/>
      <c r="E17" s="14"/>
      <c r="F17" s="14"/>
      <c r="G17" s="14"/>
      <c r="H17" s="14"/>
    </row>
    <row r="18" spans="1:15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5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5" s="18" customFormat="1" ht="15.75" customHeight="1">
      <c r="A20" s="21"/>
      <c r="B20" s="22"/>
      <c r="C20" s="22"/>
      <c r="D20" s="22"/>
      <c r="E20" s="22"/>
      <c r="F20" s="22"/>
      <c r="G20" s="22"/>
      <c r="H20" s="23"/>
    </row>
    <row r="21" spans="1:15" s="18" customFormat="1" ht="30" customHeight="1">
      <c r="A21" s="24" t="s">
        <v>15</v>
      </c>
      <c r="B21" s="48" t="s">
        <v>33</v>
      </c>
      <c r="C21" s="33">
        <v>200</v>
      </c>
      <c r="D21" s="34">
        <v>14.18</v>
      </c>
      <c r="E21" s="34">
        <v>15.92</v>
      </c>
      <c r="F21" s="34">
        <v>34.11</v>
      </c>
      <c r="G21" s="34">
        <v>334.4</v>
      </c>
      <c r="H21" s="26">
        <v>204</v>
      </c>
    </row>
    <row r="22" spans="1:15" s="18" customFormat="1" ht="30" customHeight="1">
      <c r="A22" s="27"/>
      <c r="B22" s="25" t="s">
        <v>34</v>
      </c>
      <c r="C22" s="33">
        <v>200</v>
      </c>
      <c r="D22" s="34">
        <v>0.53</v>
      </c>
      <c r="E22" s="34">
        <v>0</v>
      </c>
      <c r="F22" s="34">
        <v>9.4700000000000006</v>
      </c>
      <c r="G22" s="34">
        <v>60</v>
      </c>
      <c r="H22" s="16">
        <v>376</v>
      </c>
    </row>
    <row r="23" spans="1:15" s="18" customFormat="1" ht="25.5">
      <c r="A23" s="27"/>
      <c r="B23" s="52" t="s">
        <v>35</v>
      </c>
      <c r="C23" s="76" t="s">
        <v>36</v>
      </c>
      <c r="D23" s="32">
        <v>2.12</v>
      </c>
      <c r="E23" s="32">
        <v>3.98</v>
      </c>
      <c r="F23" s="32">
        <v>33.43</v>
      </c>
      <c r="G23" s="32">
        <v>180.15</v>
      </c>
      <c r="H23" s="26">
        <v>2</v>
      </c>
    </row>
    <row r="24" spans="1:15" s="8" customFormat="1" ht="14.25">
      <c r="A24" s="37" t="s">
        <v>22</v>
      </c>
      <c r="B24" s="38"/>
      <c r="C24" s="39">
        <v>560</v>
      </c>
      <c r="D24" s="40">
        <f t="shared" ref="D24:F24" si="0">D21+D22+D23</f>
        <v>16.829999999999998</v>
      </c>
      <c r="E24" s="40">
        <f t="shared" si="0"/>
        <v>19.899999999999999</v>
      </c>
      <c r="F24" s="40">
        <f t="shared" si="0"/>
        <v>77.009999999999991</v>
      </c>
      <c r="G24" s="40">
        <f>G21+G22+G23</f>
        <v>574.54999999999995</v>
      </c>
      <c r="H24" s="37"/>
    </row>
    <row r="25" spans="1:15" s="18" customFormat="1" ht="18" customHeight="1">
      <c r="A25" s="77"/>
      <c r="B25" s="78"/>
      <c r="C25" s="78"/>
      <c r="D25" s="78"/>
      <c r="E25" s="78"/>
      <c r="F25" s="78"/>
      <c r="G25" s="78"/>
      <c r="H25" s="79"/>
    </row>
    <row r="26" spans="1:15" s="18" customFormat="1" ht="24" customHeight="1">
      <c r="A26" s="24" t="s">
        <v>23</v>
      </c>
      <c r="B26" s="28" t="s">
        <v>37</v>
      </c>
      <c r="C26" s="53">
        <v>60</v>
      </c>
      <c r="D26" s="32">
        <v>1.42</v>
      </c>
      <c r="E26" s="32">
        <v>0.06</v>
      </c>
      <c r="F26" s="32">
        <v>13.72</v>
      </c>
      <c r="G26" s="32">
        <v>111.18</v>
      </c>
      <c r="H26" s="16">
        <v>75</v>
      </c>
    </row>
    <row r="27" spans="1:15" s="18" customFormat="1" ht="39">
      <c r="A27" s="27"/>
      <c r="B27" s="25" t="s">
        <v>38</v>
      </c>
      <c r="C27" s="36">
        <v>200</v>
      </c>
      <c r="D27" s="34">
        <v>5.86</v>
      </c>
      <c r="E27" s="34">
        <v>7.1</v>
      </c>
      <c r="F27" s="34">
        <v>13.44</v>
      </c>
      <c r="G27" s="34">
        <v>137.87</v>
      </c>
      <c r="H27" s="26">
        <v>87</v>
      </c>
    </row>
    <row r="28" spans="1:15" s="18" customFormat="1" ht="39.75" customHeight="1">
      <c r="A28" s="27"/>
      <c r="B28" s="46" t="s">
        <v>39</v>
      </c>
      <c r="C28" s="16">
        <v>240</v>
      </c>
      <c r="D28" s="16">
        <v>10.77</v>
      </c>
      <c r="E28" s="16">
        <v>9.74</v>
      </c>
      <c r="F28" s="16">
        <v>29.06</v>
      </c>
      <c r="G28" s="80">
        <v>260.06</v>
      </c>
      <c r="H28" s="26" t="s">
        <v>40</v>
      </c>
    </row>
    <row r="29" spans="1:15" s="18" customFormat="1" ht="21.75" customHeight="1">
      <c r="A29" s="27"/>
      <c r="B29" s="43" t="s">
        <v>41</v>
      </c>
      <c r="C29" s="36">
        <v>200</v>
      </c>
      <c r="D29" s="34">
        <v>0.45</v>
      </c>
      <c r="E29" s="34">
        <v>0.1</v>
      </c>
      <c r="F29" s="34">
        <v>25.1</v>
      </c>
      <c r="G29" s="34">
        <v>141.19999999999999</v>
      </c>
      <c r="H29" s="16">
        <v>346</v>
      </c>
    </row>
    <row r="30" spans="1:15" s="18" customFormat="1">
      <c r="A30" s="27"/>
      <c r="B30" s="48" t="s">
        <v>17</v>
      </c>
      <c r="C30" s="49">
        <v>20</v>
      </c>
      <c r="D30" s="50">
        <v>1.39</v>
      </c>
      <c r="E30" s="50">
        <v>0.22</v>
      </c>
      <c r="F30" s="50">
        <v>9.1999999999999993</v>
      </c>
      <c r="G30" s="50">
        <v>47.8</v>
      </c>
      <c r="H30" s="26" t="s">
        <v>18</v>
      </c>
      <c r="K30" s="18">
        <f>C30/2</f>
        <v>10</v>
      </c>
      <c r="L30" s="18">
        <f t="shared" ref="L30:O30" si="1">D30/2</f>
        <v>0.69499999999999995</v>
      </c>
      <c r="M30" s="18">
        <f t="shared" si="1"/>
        <v>0.11</v>
      </c>
      <c r="N30" s="18">
        <f t="shared" si="1"/>
        <v>4.5999999999999996</v>
      </c>
      <c r="O30" s="18">
        <f t="shared" si="1"/>
        <v>23.9</v>
      </c>
    </row>
    <row r="31" spans="1:15" s="18" customFormat="1" ht="25.5">
      <c r="A31" s="51"/>
      <c r="B31" s="73" t="s">
        <v>29</v>
      </c>
      <c r="C31" s="74">
        <v>50</v>
      </c>
      <c r="D31" s="75">
        <v>3.25</v>
      </c>
      <c r="E31" s="75">
        <v>0.55000000000000004</v>
      </c>
      <c r="F31" s="75">
        <v>23.05</v>
      </c>
      <c r="G31" s="75">
        <v>114.95</v>
      </c>
      <c r="H31" s="26" t="s">
        <v>18</v>
      </c>
    </row>
    <row r="32" spans="1:15" s="18" customFormat="1">
      <c r="A32" s="37" t="s">
        <v>30</v>
      </c>
      <c r="B32" s="38"/>
      <c r="C32" s="39">
        <f t="shared" ref="C32:F32" si="2">C26+C27+C28+C29+C30+C31</f>
        <v>770</v>
      </c>
      <c r="D32" s="40">
        <f t="shared" si="2"/>
        <v>23.14</v>
      </c>
      <c r="E32" s="40">
        <f t="shared" si="2"/>
        <v>17.77</v>
      </c>
      <c r="F32" s="40">
        <f t="shared" si="2"/>
        <v>113.57</v>
      </c>
      <c r="G32" s="40">
        <f>G26+G27+G28+G29+G30+G31</f>
        <v>813.06</v>
      </c>
      <c r="H32" s="26"/>
    </row>
  </sheetData>
  <mergeCells count="12">
    <mergeCell ref="A20:H20"/>
    <mergeCell ref="A21:A23"/>
    <mergeCell ref="A25:H25"/>
    <mergeCell ref="A26:A31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I36"/>
  <sheetViews>
    <sheetView topLeftCell="A4" workbookViewId="0">
      <selection activeCell="L35" sqref="L35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32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45181</v>
      </c>
      <c r="D15" s="12"/>
      <c r="E15" s="12"/>
    </row>
    <row r="16" spans="1:8" ht="15.75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9">
      <c r="A17" s="14"/>
      <c r="B17" s="14"/>
      <c r="C17" s="14"/>
      <c r="D17" s="14"/>
      <c r="E17" s="14"/>
      <c r="F17" s="14"/>
      <c r="G17" s="14"/>
      <c r="H17" s="14"/>
    </row>
    <row r="18" spans="1:9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</row>
    <row r="19" spans="1:9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9" s="18" customFormat="1" ht="13.5" customHeight="1">
      <c r="A20" s="21"/>
      <c r="B20" s="22"/>
      <c r="C20" s="22"/>
      <c r="D20" s="22"/>
      <c r="E20" s="22"/>
      <c r="F20" s="22"/>
      <c r="G20" s="22"/>
      <c r="H20" s="23"/>
    </row>
    <row r="21" spans="1:9" s="18" customFormat="1" ht="30" customHeight="1">
      <c r="A21" s="24" t="s">
        <v>15</v>
      </c>
      <c r="B21" s="48" t="s">
        <v>33</v>
      </c>
      <c r="C21" s="33">
        <v>200</v>
      </c>
      <c r="D21" s="34">
        <v>14.18</v>
      </c>
      <c r="E21" s="34">
        <v>15.92</v>
      </c>
      <c r="F21" s="34">
        <v>34.11</v>
      </c>
      <c r="G21" s="34">
        <v>334.4</v>
      </c>
      <c r="H21" s="26">
        <v>204</v>
      </c>
    </row>
    <row r="22" spans="1:9" s="18" customFormat="1" ht="30" customHeight="1">
      <c r="A22" s="27"/>
      <c r="B22" s="25" t="s">
        <v>42</v>
      </c>
      <c r="C22" s="33">
        <v>200</v>
      </c>
      <c r="D22" s="34">
        <v>7.0000000000000007E-2</v>
      </c>
      <c r="E22" s="34">
        <v>0.02</v>
      </c>
      <c r="F22" s="34">
        <v>0</v>
      </c>
      <c r="G22" s="34">
        <v>0.7</v>
      </c>
      <c r="H22" s="16">
        <v>376</v>
      </c>
    </row>
    <row r="23" spans="1:9" s="18" customFormat="1" ht="25.5">
      <c r="A23" s="27"/>
      <c r="B23" s="52" t="s">
        <v>35</v>
      </c>
      <c r="C23" s="76" t="s">
        <v>43</v>
      </c>
      <c r="D23" s="32">
        <v>4.2</v>
      </c>
      <c r="E23" s="32">
        <v>4.3099999999999996</v>
      </c>
      <c r="F23" s="32">
        <v>47.23</v>
      </c>
      <c r="G23" s="32">
        <v>251.85</v>
      </c>
      <c r="H23" s="26">
        <v>2</v>
      </c>
    </row>
    <row r="24" spans="1:9" s="18" customFormat="1">
      <c r="A24" s="81"/>
      <c r="B24" s="46" t="s">
        <v>44</v>
      </c>
      <c r="C24" s="74">
        <v>100</v>
      </c>
      <c r="D24" s="32">
        <v>1.5</v>
      </c>
      <c r="E24" s="32">
        <v>0.5</v>
      </c>
      <c r="F24" s="32">
        <v>21</v>
      </c>
      <c r="G24" s="32">
        <v>96</v>
      </c>
      <c r="H24" s="16">
        <v>338</v>
      </c>
    </row>
    <row r="25" spans="1:9" s="8" customFormat="1" ht="14.25">
      <c r="A25" s="37" t="s">
        <v>22</v>
      </c>
      <c r="B25" s="38"/>
      <c r="C25" s="39">
        <v>600</v>
      </c>
      <c r="D25" s="40">
        <f t="shared" ref="D25:F25" si="0">D21+D22+D23+D24</f>
        <v>19.95</v>
      </c>
      <c r="E25" s="40">
        <f t="shared" si="0"/>
        <v>20.75</v>
      </c>
      <c r="F25" s="40">
        <f t="shared" si="0"/>
        <v>102.34</v>
      </c>
      <c r="G25" s="40">
        <f>G21+G22+G23+G24</f>
        <v>682.94999999999993</v>
      </c>
      <c r="H25" s="37"/>
    </row>
    <row r="26" spans="1:9" s="18" customFormat="1" ht="12.75" customHeight="1">
      <c r="A26" s="77"/>
      <c r="B26" s="78"/>
      <c r="C26" s="78"/>
      <c r="D26" s="78"/>
      <c r="E26" s="78"/>
      <c r="F26" s="78"/>
      <c r="G26" s="78"/>
      <c r="H26" s="79"/>
    </row>
    <row r="27" spans="1:9" s="18" customFormat="1" ht="21.75" customHeight="1">
      <c r="A27" s="24" t="s">
        <v>23</v>
      </c>
      <c r="B27" s="28" t="s">
        <v>37</v>
      </c>
      <c r="C27" s="53">
        <v>100</v>
      </c>
      <c r="D27" s="32">
        <v>2.37</v>
      </c>
      <c r="E27" s="32">
        <v>0.1</v>
      </c>
      <c r="F27" s="32">
        <v>22.87</v>
      </c>
      <c r="G27" s="32">
        <v>185.3</v>
      </c>
      <c r="H27" s="16">
        <v>75</v>
      </c>
    </row>
    <row r="28" spans="1:9" s="18" customFormat="1" ht="39">
      <c r="A28" s="27"/>
      <c r="B28" s="25" t="s">
        <v>38</v>
      </c>
      <c r="C28" s="36">
        <v>250</v>
      </c>
      <c r="D28" s="34">
        <v>7.33</v>
      </c>
      <c r="E28" s="34">
        <v>8.8800000000000008</v>
      </c>
      <c r="F28" s="34">
        <v>16.8</v>
      </c>
      <c r="G28" s="34">
        <v>172.34</v>
      </c>
      <c r="H28" s="26">
        <v>87</v>
      </c>
    </row>
    <row r="29" spans="1:9" s="18" customFormat="1" ht="39.75" customHeight="1">
      <c r="A29" s="27"/>
      <c r="B29" s="46" t="s">
        <v>39</v>
      </c>
      <c r="C29" s="16">
        <v>280</v>
      </c>
      <c r="D29" s="80">
        <f>'[1]нед.2 д.7 '!D26/240*280</f>
        <v>1.9016666666666666</v>
      </c>
      <c r="E29" s="80">
        <f>'[1]нед.2 д.7 '!E26/240*280</f>
        <v>0.32666666666666672</v>
      </c>
      <c r="F29" s="80">
        <f>'[1]нед.2 д.7 '!F26/240*280</f>
        <v>13.451666666666666</v>
      </c>
      <c r="G29" s="80">
        <v>294.39999999999998</v>
      </c>
      <c r="H29" s="26" t="s">
        <v>40</v>
      </c>
    </row>
    <row r="30" spans="1:9" s="18" customFormat="1" ht="20.25" customHeight="1">
      <c r="A30" s="27"/>
      <c r="B30" s="43" t="s">
        <v>41</v>
      </c>
      <c r="C30" s="36">
        <v>200</v>
      </c>
      <c r="D30" s="34">
        <v>0.45</v>
      </c>
      <c r="E30" s="34">
        <v>0.1</v>
      </c>
      <c r="F30" s="34">
        <v>25.1</v>
      </c>
      <c r="G30" s="34">
        <v>141.19999999999999</v>
      </c>
      <c r="H30" s="16">
        <v>346</v>
      </c>
    </row>
    <row r="31" spans="1:9" s="18" customFormat="1">
      <c r="A31" s="27"/>
      <c r="B31" s="48" t="s">
        <v>17</v>
      </c>
      <c r="C31" s="49">
        <v>20</v>
      </c>
      <c r="D31" s="50">
        <v>1.39</v>
      </c>
      <c r="E31" s="50">
        <v>0.22</v>
      </c>
      <c r="F31" s="50">
        <v>9.1999999999999993</v>
      </c>
      <c r="G31" s="50">
        <v>47.8</v>
      </c>
      <c r="H31" s="26" t="s">
        <v>18</v>
      </c>
    </row>
    <row r="32" spans="1:9" s="18" customFormat="1" ht="25.5">
      <c r="A32" s="51"/>
      <c r="B32" s="73" t="s">
        <v>29</v>
      </c>
      <c r="C32" s="74">
        <v>50</v>
      </c>
      <c r="D32" s="75">
        <v>3.25</v>
      </c>
      <c r="E32" s="75">
        <v>0.55000000000000004</v>
      </c>
      <c r="F32" s="75">
        <v>23.05</v>
      </c>
      <c r="G32" s="75">
        <v>114.95</v>
      </c>
      <c r="H32" s="26" t="s">
        <v>18</v>
      </c>
    </row>
    <row r="33" spans="1:8" s="18" customFormat="1">
      <c r="A33" s="37" t="s">
        <v>30</v>
      </c>
      <c r="B33" s="38"/>
      <c r="C33" s="39">
        <f t="shared" ref="C33:F33" si="1">C27+C28+C29+C30+C31+C32</f>
        <v>900</v>
      </c>
      <c r="D33" s="40">
        <f t="shared" si="1"/>
        <v>16.691666666666666</v>
      </c>
      <c r="E33" s="40">
        <f t="shared" si="1"/>
        <v>10.176666666666668</v>
      </c>
      <c r="F33" s="40">
        <f t="shared" si="1"/>
        <v>110.47166666666666</v>
      </c>
      <c r="G33" s="40">
        <f>G27+G28+G29+G30+G31+G32</f>
        <v>955.99</v>
      </c>
      <c r="H33" s="26"/>
    </row>
    <row r="34" spans="1:8" s="18" customFormat="1">
      <c r="A34" s="82"/>
      <c r="B34" s="83"/>
      <c r="C34" s="82"/>
      <c r="D34" s="82"/>
      <c r="E34" s="82"/>
      <c r="F34" s="82"/>
      <c r="G34" s="82"/>
      <c r="H34" s="82"/>
    </row>
    <row r="35" spans="1:8" s="18" customFormat="1">
      <c r="A35" s="82"/>
      <c r="B35" s="83"/>
      <c r="C35" s="82"/>
      <c r="D35" s="82"/>
      <c r="E35" s="82"/>
      <c r="F35" s="82"/>
      <c r="G35" s="82"/>
      <c r="H35" s="82"/>
    </row>
    <row r="36" spans="1:8" s="18" customFormat="1">
      <c r="A36" s="82"/>
      <c r="B36" s="83"/>
      <c r="C36" s="82"/>
      <c r="D36" s="82"/>
      <c r="E36" s="82"/>
      <c r="F36" s="82"/>
      <c r="G36" s="82"/>
      <c r="H36" s="82"/>
    </row>
  </sheetData>
  <mergeCells count="12">
    <mergeCell ref="A20:H20"/>
    <mergeCell ref="A21:A23"/>
    <mergeCell ref="A26:H26"/>
    <mergeCell ref="A27:A32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H46"/>
  <sheetViews>
    <sheetView topLeftCell="A15" workbookViewId="0">
      <selection activeCell="K29" sqref="K29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45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45182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8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8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</row>
    <row r="19" spans="1:8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8" s="18" customFormat="1" ht="16.5" customHeight="1">
      <c r="A20" s="21"/>
      <c r="B20" s="22"/>
      <c r="C20" s="22"/>
      <c r="D20" s="22"/>
      <c r="E20" s="22"/>
      <c r="F20" s="22"/>
      <c r="G20" s="22"/>
      <c r="H20" s="23"/>
    </row>
    <row r="21" spans="1:8" s="18" customFormat="1" ht="39">
      <c r="A21" s="24" t="s">
        <v>15</v>
      </c>
      <c r="B21" s="25" t="s">
        <v>46</v>
      </c>
      <c r="C21" s="26">
        <v>200</v>
      </c>
      <c r="D21" s="26">
        <v>7.45</v>
      </c>
      <c r="E21" s="26">
        <v>12.21</v>
      </c>
      <c r="F21" s="26">
        <v>32.64</v>
      </c>
      <c r="G21" s="26">
        <v>271.43</v>
      </c>
      <c r="H21" s="26">
        <v>182</v>
      </c>
    </row>
    <row r="22" spans="1:8" s="18" customFormat="1">
      <c r="A22" s="27"/>
      <c r="B22" s="28" t="s">
        <v>17</v>
      </c>
      <c r="C22" s="29">
        <v>40</v>
      </c>
      <c r="D22" s="30">
        <v>4.1900000000000004</v>
      </c>
      <c r="E22" s="30">
        <v>0.66</v>
      </c>
      <c r="F22" s="30">
        <v>27.6</v>
      </c>
      <c r="G22" s="30">
        <v>143.4</v>
      </c>
      <c r="H22" s="31" t="s">
        <v>18</v>
      </c>
    </row>
    <row r="23" spans="1:8" s="18" customFormat="1" ht="26.25">
      <c r="A23" s="27"/>
      <c r="B23" s="25" t="s">
        <v>47</v>
      </c>
      <c r="C23" s="49">
        <v>10</v>
      </c>
      <c r="D23" s="34">
        <v>0.06</v>
      </c>
      <c r="E23" s="34">
        <v>8.25</v>
      </c>
      <c r="F23" s="34">
        <v>0.08</v>
      </c>
      <c r="G23" s="34">
        <v>75</v>
      </c>
      <c r="H23" s="16">
        <v>14</v>
      </c>
    </row>
    <row r="24" spans="1:8" s="18" customFormat="1">
      <c r="A24" s="27"/>
      <c r="B24" s="25" t="s">
        <v>19</v>
      </c>
      <c r="C24" s="26">
        <v>15</v>
      </c>
      <c r="D24" s="32">
        <v>6.96</v>
      </c>
      <c r="E24" s="32">
        <v>8.86</v>
      </c>
      <c r="F24" s="32">
        <v>0</v>
      </c>
      <c r="G24" s="32">
        <v>108</v>
      </c>
      <c r="H24" s="26">
        <v>15</v>
      </c>
    </row>
    <row r="25" spans="1:8" s="18" customFormat="1">
      <c r="A25" s="27"/>
      <c r="B25" s="25" t="s">
        <v>48</v>
      </c>
      <c r="C25" s="33">
        <v>200</v>
      </c>
      <c r="D25" s="34">
        <v>0.13</v>
      </c>
      <c r="E25" s="34">
        <v>0.02</v>
      </c>
      <c r="F25" s="34">
        <v>15.2</v>
      </c>
      <c r="G25" s="34">
        <v>62</v>
      </c>
      <c r="H25" s="26">
        <v>376</v>
      </c>
    </row>
    <row r="26" spans="1:8" s="8" customFormat="1" ht="14.25">
      <c r="A26" s="37" t="s">
        <v>22</v>
      </c>
      <c r="B26" s="38"/>
      <c r="C26" s="39">
        <f t="shared" ref="C26:F26" si="0">C21+C22+C23+C24+C25</f>
        <v>465</v>
      </c>
      <c r="D26" s="40">
        <f t="shared" si="0"/>
        <v>18.79</v>
      </c>
      <c r="E26" s="40">
        <f t="shared" si="0"/>
        <v>30</v>
      </c>
      <c r="F26" s="40">
        <f t="shared" si="0"/>
        <v>75.52</v>
      </c>
      <c r="G26" s="40">
        <f>G21+G22+G23+G24+G25</f>
        <v>659.83</v>
      </c>
      <c r="H26" s="41"/>
    </row>
    <row r="27" spans="1:8" s="18" customFormat="1">
      <c r="A27" s="37"/>
      <c r="B27" s="25"/>
      <c r="C27" s="20"/>
      <c r="D27" s="20"/>
      <c r="E27" s="20"/>
      <c r="F27" s="20"/>
      <c r="G27" s="20"/>
      <c r="H27" s="20"/>
    </row>
    <row r="28" spans="1:8" s="42" customFormat="1" ht="26.25" customHeight="1">
      <c r="A28" s="24" t="s">
        <v>23</v>
      </c>
      <c r="B28" s="28" t="s">
        <v>24</v>
      </c>
      <c r="C28" s="36">
        <v>60</v>
      </c>
      <c r="D28" s="34">
        <v>0.48</v>
      </c>
      <c r="E28" s="34">
        <v>0</v>
      </c>
      <c r="F28" s="34">
        <v>0.06</v>
      </c>
      <c r="G28" s="34">
        <v>6</v>
      </c>
      <c r="H28" s="26">
        <v>70</v>
      </c>
    </row>
    <row r="29" spans="1:8" s="18" customFormat="1" ht="41.25" customHeight="1">
      <c r="A29" s="27"/>
      <c r="B29" s="48" t="s">
        <v>49</v>
      </c>
      <c r="C29" s="53">
        <v>200</v>
      </c>
      <c r="D29" s="32">
        <v>4.88</v>
      </c>
      <c r="E29" s="32">
        <v>7.22</v>
      </c>
      <c r="F29" s="32">
        <v>9.01</v>
      </c>
      <c r="G29" s="32">
        <v>127.71</v>
      </c>
      <c r="H29" s="49">
        <v>82</v>
      </c>
    </row>
    <row r="30" spans="1:8" s="18" customFormat="1" ht="28.5" customHeight="1">
      <c r="A30" s="27"/>
      <c r="B30" s="25" t="s">
        <v>50</v>
      </c>
      <c r="C30" s="16">
        <v>240</v>
      </c>
      <c r="D30" s="16">
        <v>14.28</v>
      </c>
      <c r="E30" s="16">
        <v>21.77</v>
      </c>
      <c r="F30" s="16">
        <v>30.79</v>
      </c>
      <c r="G30" s="16">
        <v>387.72</v>
      </c>
      <c r="H30" s="16">
        <v>259</v>
      </c>
    </row>
    <row r="31" spans="1:8" s="18" customFormat="1" ht="27.75" customHeight="1">
      <c r="A31" s="27"/>
      <c r="B31" s="43" t="s">
        <v>51</v>
      </c>
      <c r="C31" s="36">
        <v>200</v>
      </c>
      <c r="D31" s="34">
        <v>0.16</v>
      </c>
      <c r="E31" s="34">
        <v>0.16</v>
      </c>
      <c r="F31" s="34">
        <v>27.88</v>
      </c>
      <c r="G31" s="34">
        <v>114.6</v>
      </c>
      <c r="H31" s="16">
        <v>389</v>
      </c>
    </row>
    <row r="32" spans="1:8" s="18" customFormat="1">
      <c r="A32" s="27"/>
      <c r="B32" s="48" t="s">
        <v>17</v>
      </c>
      <c r="C32" s="49">
        <v>20</v>
      </c>
      <c r="D32" s="50">
        <v>1.39</v>
      </c>
      <c r="E32" s="50">
        <v>0.22</v>
      </c>
      <c r="F32" s="50">
        <v>9.1999999999999993</v>
      </c>
      <c r="G32" s="50">
        <v>47.8</v>
      </c>
      <c r="H32" s="26" t="s">
        <v>18</v>
      </c>
    </row>
    <row r="33" spans="1:8" s="18" customFormat="1" ht="25.5">
      <c r="A33" s="27"/>
      <c r="B33" s="52" t="s">
        <v>29</v>
      </c>
      <c r="C33" s="53">
        <v>40</v>
      </c>
      <c r="D33" s="32">
        <v>2.6</v>
      </c>
      <c r="E33" s="32">
        <v>0.44</v>
      </c>
      <c r="F33" s="32">
        <v>18.440000000000001</v>
      </c>
      <c r="G33" s="32">
        <v>91.96</v>
      </c>
      <c r="H33" s="26" t="s">
        <v>18</v>
      </c>
    </row>
    <row r="34" spans="1:8" s="18" customFormat="1">
      <c r="A34" s="38" t="s">
        <v>30</v>
      </c>
      <c r="B34" s="25"/>
      <c r="C34" s="54">
        <f t="shared" ref="C34:F34" si="1">C29+C30+C32+C33+C28+C31</f>
        <v>760</v>
      </c>
      <c r="D34" s="55">
        <f t="shared" si="1"/>
        <v>23.790000000000003</v>
      </c>
      <c r="E34" s="55">
        <f t="shared" si="1"/>
        <v>29.81</v>
      </c>
      <c r="F34" s="55">
        <f t="shared" si="1"/>
        <v>95.38</v>
      </c>
      <c r="G34" s="55">
        <f>G29+G30+G32+G33+G28+G31</f>
        <v>775.79000000000008</v>
      </c>
      <c r="H34" s="25"/>
    </row>
    <row r="35" spans="1:8">
      <c r="A35" s="56"/>
      <c r="B35" s="57"/>
      <c r="C35" s="58"/>
      <c r="D35" s="59"/>
      <c r="E35" s="59"/>
      <c r="F35" s="59"/>
      <c r="G35" s="59"/>
      <c r="H35" s="60"/>
    </row>
    <row r="36" spans="1:8">
      <c r="A36" s="56"/>
      <c r="B36" s="57"/>
      <c r="C36" s="58"/>
      <c r="D36" s="59"/>
      <c r="E36" s="59"/>
      <c r="F36" s="59"/>
      <c r="G36" s="59"/>
      <c r="H36" s="60"/>
    </row>
    <row r="38" spans="1:8">
      <c r="B38" s="61"/>
      <c r="C38" s="62"/>
      <c r="D38" s="63"/>
      <c r="E38" s="63"/>
      <c r="F38" s="63"/>
      <c r="G38" s="63"/>
      <c r="H38" s="64"/>
    </row>
    <row r="39" spans="1:8">
      <c r="B39" s="65"/>
      <c r="C39" s="66"/>
      <c r="D39" s="66"/>
      <c r="E39" s="66"/>
      <c r="F39" s="66"/>
      <c r="G39" s="66"/>
      <c r="H39" s="66"/>
    </row>
    <row r="40" spans="1:8">
      <c r="B40" s="65"/>
      <c r="C40" s="66"/>
      <c r="D40" s="66"/>
      <c r="E40" s="66"/>
      <c r="F40" s="66"/>
      <c r="G40" s="66"/>
      <c r="H40" s="66"/>
    </row>
    <row r="41" spans="1:8">
      <c r="B41" s="65"/>
      <c r="C41" s="66"/>
      <c r="D41" s="66"/>
      <c r="E41" s="66"/>
      <c r="F41" s="66"/>
      <c r="G41" s="66"/>
      <c r="H41" s="66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65"/>
      <c r="C43" s="66"/>
      <c r="D43" s="66"/>
      <c r="E43" s="66"/>
      <c r="F43" s="66"/>
      <c r="G43" s="66"/>
      <c r="H43" s="66"/>
    </row>
    <row r="44" spans="1:8">
      <c r="B44" s="67"/>
      <c r="C44" s="68"/>
      <c r="D44" s="69"/>
      <c r="E44" s="69"/>
      <c r="F44" s="69"/>
      <c r="G44" s="69"/>
      <c r="H44" s="70"/>
    </row>
    <row r="45" spans="1:8">
      <c r="B45" s="65"/>
      <c r="C45" s="66"/>
      <c r="D45" s="66"/>
      <c r="E45" s="66"/>
      <c r="F45" s="66"/>
      <c r="G45" s="66"/>
      <c r="H45" s="66"/>
    </row>
    <row r="46" spans="1:8">
      <c r="B46" s="71"/>
      <c r="C46" s="68"/>
      <c r="D46" s="69"/>
      <c r="E46" s="69"/>
      <c r="F46" s="69"/>
      <c r="G46" s="69"/>
      <c r="H46" s="70"/>
    </row>
  </sheetData>
  <mergeCells count="11">
    <mergeCell ref="A20:H20"/>
    <mergeCell ref="A21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46"/>
  <sheetViews>
    <sheetView topLeftCell="A19" workbookViewId="0">
      <selection activeCell="K22" sqref="K22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45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45182</v>
      </c>
      <c r="D15" s="12"/>
      <c r="E15" s="12"/>
    </row>
    <row r="16" spans="1:8" s="3" customFormat="1" ht="15.75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6.5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9">
      <c r="A21" s="24" t="s">
        <v>15</v>
      </c>
      <c r="B21" s="25" t="s">
        <v>46</v>
      </c>
      <c r="C21" s="26">
        <v>250</v>
      </c>
      <c r="D21" s="34">
        <v>9.31</v>
      </c>
      <c r="E21" s="34">
        <v>15.26</v>
      </c>
      <c r="F21" s="34">
        <v>40.799999999999997</v>
      </c>
      <c r="G21" s="34">
        <v>339.29</v>
      </c>
      <c r="H21" s="26">
        <v>182</v>
      </c>
    </row>
    <row r="22" spans="1:10" s="18" customFormat="1">
      <c r="A22" s="27"/>
      <c r="B22" s="28" t="s">
        <v>17</v>
      </c>
      <c r="C22" s="29">
        <v>70</v>
      </c>
      <c r="D22" s="30">
        <v>4.8899999999999997</v>
      </c>
      <c r="E22" s="30">
        <v>0.77</v>
      </c>
      <c r="F22" s="30">
        <v>32.200000000000003</v>
      </c>
      <c r="G22" s="30">
        <v>167.3</v>
      </c>
      <c r="H22" s="31" t="s">
        <v>18</v>
      </c>
    </row>
    <row r="23" spans="1:10" s="18" customFormat="1" ht="26.25">
      <c r="A23" s="27"/>
      <c r="B23" s="25" t="s">
        <v>47</v>
      </c>
      <c r="C23" s="49">
        <v>10</v>
      </c>
      <c r="D23" s="34">
        <v>0.06</v>
      </c>
      <c r="E23" s="34">
        <v>8.25</v>
      </c>
      <c r="F23" s="34">
        <v>0.08</v>
      </c>
      <c r="G23" s="34">
        <v>75</v>
      </c>
      <c r="H23" s="16">
        <v>14</v>
      </c>
    </row>
    <row r="24" spans="1:10" s="18" customFormat="1">
      <c r="A24" s="27"/>
      <c r="B24" s="25" t="s">
        <v>19</v>
      </c>
      <c r="C24" s="26">
        <v>30</v>
      </c>
      <c r="D24" s="32">
        <v>6.96</v>
      </c>
      <c r="E24" s="32">
        <v>8.86</v>
      </c>
      <c r="F24" s="32">
        <v>0</v>
      </c>
      <c r="G24" s="32">
        <v>108</v>
      </c>
      <c r="H24" s="26">
        <v>15</v>
      </c>
    </row>
    <row r="25" spans="1:10" s="18" customFormat="1">
      <c r="A25" s="27"/>
      <c r="B25" s="25" t="s">
        <v>48</v>
      </c>
      <c r="C25" s="33">
        <v>200</v>
      </c>
      <c r="D25" s="34">
        <v>0.13</v>
      </c>
      <c r="E25" s="34">
        <v>0.02</v>
      </c>
      <c r="F25" s="34">
        <v>15.2</v>
      </c>
      <c r="G25" s="34">
        <v>62</v>
      </c>
      <c r="H25" s="26">
        <v>376</v>
      </c>
    </row>
    <row r="26" spans="1:10" s="8" customFormat="1" ht="14.25">
      <c r="A26" s="37" t="s">
        <v>22</v>
      </c>
      <c r="B26" s="38"/>
      <c r="C26" s="39">
        <f t="shared" ref="C26:F26" si="0">C21+C22+C23+C24+C25</f>
        <v>560</v>
      </c>
      <c r="D26" s="40">
        <f t="shared" si="0"/>
        <v>21.349999999999998</v>
      </c>
      <c r="E26" s="40">
        <f t="shared" si="0"/>
        <v>33.160000000000004</v>
      </c>
      <c r="F26" s="40">
        <f t="shared" si="0"/>
        <v>88.28</v>
      </c>
      <c r="G26" s="40">
        <f>G21+G22+G23+G24+G25</f>
        <v>751.59</v>
      </c>
      <c r="H26" s="41"/>
    </row>
    <row r="27" spans="1:10" s="18" customFormat="1">
      <c r="A27" s="37"/>
      <c r="B27" s="25"/>
      <c r="C27" s="20"/>
      <c r="D27" s="20"/>
      <c r="E27" s="20"/>
      <c r="F27" s="20"/>
      <c r="G27" s="20"/>
      <c r="H27" s="20"/>
    </row>
    <row r="28" spans="1:10" s="42" customFormat="1" ht="26.25" customHeight="1">
      <c r="A28" s="24" t="s">
        <v>23</v>
      </c>
      <c r="B28" s="28" t="s">
        <v>24</v>
      </c>
      <c r="C28" s="36">
        <v>100</v>
      </c>
      <c r="D28" s="34">
        <v>0.8</v>
      </c>
      <c r="E28" s="34">
        <v>0</v>
      </c>
      <c r="F28" s="34">
        <v>0.1</v>
      </c>
      <c r="G28" s="34">
        <v>10</v>
      </c>
      <c r="H28" s="26">
        <v>70</v>
      </c>
    </row>
    <row r="29" spans="1:10" s="18" customFormat="1" ht="41.25" customHeight="1">
      <c r="A29" s="27"/>
      <c r="B29" s="48" t="s">
        <v>49</v>
      </c>
      <c r="C29" s="53">
        <v>250</v>
      </c>
      <c r="D29" s="32">
        <v>6.1</v>
      </c>
      <c r="E29" s="32">
        <v>9.0299999999999994</v>
      </c>
      <c r="F29" s="32">
        <v>11.26</v>
      </c>
      <c r="G29" s="32">
        <v>159.63999999999999</v>
      </c>
      <c r="H29" s="49">
        <v>82</v>
      </c>
    </row>
    <row r="30" spans="1:10" s="18" customFormat="1" ht="28.5" customHeight="1">
      <c r="A30" s="27"/>
      <c r="B30" s="25" t="s">
        <v>50</v>
      </c>
      <c r="C30" s="16">
        <v>280</v>
      </c>
      <c r="D30" s="80">
        <v>16.66</v>
      </c>
      <c r="E30" s="80">
        <v>25.4</v>
      </c>
      <c r="F30" s="80">
        <v>35.92</v>
      </c>
      <c r="G30" s="80">
        <v>450.34</v>
      </c>
      <c r="H30" s="16">
        <v>259</v>
      </c>
    </row>
    <row r="31" spans="1:10" s="18" customFormat="1" ht="27.75" customHeight="1">
      <c r="A31" s="27"/>
      <c r="B31" s="43" t="s">
        <v>51</v>
      </c>
      <c r="C31" s="36">
        <v>200</v>
      </c>
      <c r="D31" s="34">
        <v>0.16</v>
      </c>
      <c r="E31" s="34">
        <v>0.16</v>
      </c>
      <c r="F31" s="34">
        <v>27.88</v>
      </c>
      <c r="G31" s="34">
        <v>114.6</v>
      </c>
      <c r="H31" s="16">
        <v>389</v>
      </c>
    </row>
    <row r="32" spans="1:10" s="18" customFormat="1">
      <c r="A32" s="27"/>
      <c r="B32" s="48" t="s">
        <v>17</v>
      </c>
      <c r="C32" s="49">
        <v>20</v>
      </c>
      <c r="D32" s="50">
        <v>1.39</v>
      </c>
      <c r="E32" s="50">
        <v>0.22</v>
      </c>
      <c r="F32" s="50">
        <v>9.1999999999999993</v>
      </c>
      <c r="G32" s="50">
        <v>47.8</v>
      </c>
      <c r="H32" s="26" t="s">
        <v>18</v>
      </c>
    </row>
    <row r="33" spans="1:8" s="18" customFormat="1" ht="25.5">
      <c r="A33" s="27"/>
      <c r="B33" s="52" t="s">
        <v>29</v>
      </c>
      <c r="C33" s="53">
        <v>40</v>
      </c>
      <c r="D33" s="32">
        <v>2.6</v>
      </c>
      <c r="E33" s="32">
        <v>0.44</v>
      </c>
      <c r="F33" s="32">
        <v>18.440000000000001</v>
      </c>
      <c r="G33" s="32">
        <v>91.96</v>
      </c>
      <c r="H33" s="26" t="s">
        <v>18</v>
      </c>
    </row>
    <row r="34" spans="1:8" s="18" customFormat="1">
      <c r="A34" s="38" t="s">
        <v>30</v>
      </c>
      <c r="B34" s="25"/>
      <c r="C34" s="54">
        <f t="shared" ref="C34:F34" si="1">C29+C30+C32+C33+C28+C31</f>
        <v>890</v>
      </c>
      <c r="D34" s="55">
        <f t="shared" si="1"/>
        <v>27.71</v>
      </c>
      <c r="E34" s="55">
        <f t="shared" si="1"/>
        <v>35.249999999999993</v>
      </c>
      <c r="F34" s="55">
        <f t="shared" si="1"/>
        <v>102.79999999999998</v>
      </c>
      <c r="G34" s="55">
        <f>G29+G30+G32+G33+G28+G31</f>
        <v>874.34</v>
      </c>
      <c r="H34" s="25"/>
    </row>
    <row r="35" spans="1:8">
      <c r="A35" s="56"/>
      <c r="B35" s="57"/>
      <c r="C35" s="58"/>
      <c r="D35" s="59"/>
      <c r="E35" s="59"/>
      <c r="F35" s="59"/>
      <c r="G35" s="59"/>
      <c r="H35" s="60"/>
    </row>
    <row r="36" spans="1:8">
      <c r="A36" s="56"/>
      <c r="B36" s="57"/>
      <c r="C36" s="58"/>
      <c r="D36" s="59"/>
      <c r="E36" s="59"/>
      <c r="F36" s="59"/>
      <c r="G36" s="59"/>
      <c r="H36" s="60"/>
    </row>
    <row r="38" spans="1:8">
      <c r="B38" s="61"/>
      <c r="C38" s="62"/>
      <c r="D38" s="63"/>
      <c r="E38" s="63"/>
      <c r="F38" s="63"/>
      <c r="G38" s="63"/>
      <c r="H38" s="64"/>
    </row>
    <row r="39" spans="1:8">
      <c r="B39" s="65"/>
      <c r="C39" s="66"/>
      <c r="D39" s="66"/>
      <c r="E39" s="66"/>
      <c r="F39" s="66"/>
      <c r="G39" s="66"/>
      <c r="H39" s="66"/>
    </row>
    <row r="40" spans="1:8">
      <c r="B40" s="65"/>
      <c r="C40" s="66"/>
      <c r="D40" s="66"/>
      <c r="E40" s="66"/>
      <c r="F40" s="66"/>
      <c r="G40" s="66"/>
      <c r="H40" s="66"/>
    </row>
    <row r="41" spans="1:8">
      <c r="B41" s="65"/>
      <c r="C41" s="66"/>
      <c r="D41" s="66"/>
      <c r="E41" s="66"/>
      <c r="F41" s="66"/>
      <c r="G41" s="66"/>
      <c r="H41" s="66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65"/>
      <c r="C43" s="66"/>
      <c r="D43" s="66"/>
      <c r="E43" s="66"/>
      <c r="F43" s="66"/>
      <c r="G43" s="66"/>
      <c r="H43" s="66"/>
    </row>
    <row r="44" spans="1:8">
      <c r="B44" s="67"/>
      <c r="C44" s="68"/>
      <c r="D44" s="69"/>
      <c r="E44" s="69"/>
      <c r="F44" s="69"/>
      <c r="G44" s="69"/>
      <c r="H44" s="70"/>
    </row>
    <row r="45" spans="1:8">
      <c r="B45" s="65"/>
      <c r="C45" s="66"/>
      <c r="D45" s="66"/>
      <c r="E45" s="66"/>
      <c r="F45" s="66"/>
      <c r="G45" s="66"/>
      <c r="H45" s="66"/>
    </row>
    <row r="46" spans="1:8">
      <c r="B46" s="71"/>
      <c r="C46" s="68"/>
      <c r="D46" s="69"/>
      <c r="E46" s="69"/>
      <c r="F46" s="69"/>
      <c r="G46" s="69"/>
      <c r="H46" s="70"/>
    </row>
  </sheetData>
  <mergeCells count="11">
    <mergeCell ref="A20:H20"/>
    <mergeCell ref="A21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5"/>
  <sheetViews>
    <sheetView topLeftCell="A19" workbookViewId="0">
      <selection activeCell="C15" sqref="C15:E15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52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45183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8.75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22.5" customHeight="1">
      <c r="A21" s="84"/>
      <c r="B21" s="85" t="s">
        <v>21</v>
      </c>
      <c r="C21" s="36">
        <v>100</v>
      </c>
      <c r="D21" s="34">
        <v>0.4</v>
      </c>
      <c r="E21" s="34">
        <v>0.4</v>
      </c>
      <c r="F21" s="34">
        <v>9.8000000000000007</v>
      </c>
      <c r="G21" s="34">
        <v>47</v>
      </c>
      <c r="H21" s="26">
        <v>338</v>
      </c>
    </row>
    <row r="22" spans="1:10" s="18" customFormat="1" ht="51">
      <c r="A22" s="24" t="s">
        <v>15</v>
      </c>
      <c r="B22" s="46" t="s">
        <v>53</v>
      </c>
      <c r="C22" s="33">
        <v>150</v>
      </c>
      <c r="D22" s="32">
        <v>22.1</v>
      </c>
      <c r="E22" s="32">
        <v>17.48</v>
      </c>
      <c r="F22" s="32">
        <v>36.25</v>
      </c>
      <c r="G22" s="32">
        <v>384.16</v>
      </c>
      <c r="H22" s="16">
        <v>223</v>
      </c>
    </row>
    <row r="23" spans="1:10" s="18" customFormat="1">
      <c r="A23" s="27"/>
      <c r="B23" s="25" t="s">
        <v>20</v>
      </c>
      <c r="C23" s="33">
        <v>200</v>
      </c>
      <c r="D23" s="34">
        <v>0.53</v>
      </c>
      <c r="E23" s="34">
        <v>0</v>
      </c>
      <c r="F23" s="34">
        <v>9.4700000000000006</v>
      </c>
      <c r="G23" s="34">
        <v>60</v>
      </c>
      <c r="H23" s="26">
        <v>376</v>
      </c>
    </row>
    <row r="24" spans="1:10" s="18" customFormat="1">
      <c r="A24" s="27"/>
      <c r="B24" s="28" t="s">
        <v>17</v>
      </c>
      <c r="C24" s="49">
        <v>40</v>
      </c>
      <c r="D24" s="50">
        <v>3.49</v>
      </c>
      <c r="E24" s="50">
        <v>0.55000000000000004</v>
      </c>
      <c r="F24" s="50">
        <v>23</v>
      </c>
      <c r="G24" s="50">
        <v>119.5</v>
      </c>
      <c r="H24" s="31" t="s">
        <v>18</v>
      </c>
    </row>
    <row r="25" spans="1:10" s="8" customFormat="1" ht="14.25">
      <c r="A25" s="37" t="s">
        <v>22</v>
      </c>
      <c r="B25" s="38"/>
      <c r="C25" s="39">
        <v>500</v>
      </c>
      <c r="D25" s="40">
        <f t="shared" ref="D25:F25" si="0">D21+D22+D23+D24</f>
        <v>26.520000000000003</v>
      </c>
      <c r="E25" s="40">
        <f t="shared" si="0"/>
        <v>18.43</v>
      </c>
      <c r="F25" s="40">
        <f t="shared" si="0"/>
        <v>78.52</v>
      </c>
      <c r="G25" s="40">
        <f>G21+G22+G23+G24</f>
        <v>610.66000000000008</v>
      </c>
      <c r="H25" s="41"/>
    </row>
    <row r="26" spans="1:10" s="18" customFormat="1">
      <c r="A26" s="37"/>
      <c r="B26" s="25"/>
      <c r="C26" s="20"/>
      <c r="D26" s="20"/>
      <c r="E26" s="20"/>
      <c r="F26" s="20"/>
      <c r="G26" s="20"/>
      <c r="H26" s="20"/>
    </row>
    <row r="27" spans="1:10" s="42" customFormat="1" ht="21.75" customHeight="1">
      <c r="A27" s="24" t="s">
        <v>23</v>
      </c>
      <c r="B27" s="28" t="s">
        <v>54</v>
      </c>
      <c r="C27" s="76" t="s">
        <v>55</v>
      </c>
      <c r="D27" s="32">
        <v>2.63</v>
      </c>
      <c r="E27" s="32">
        <v>6.34</v>
      </c>
      <c r="F27" s="32">
        <v>5.4</v>
      </c>
      <c r="G27" s="86">
        <v>102</v>
      </c>
      <c r="H27" s="26">
        <v>69</v>
      </c>
    </row>
    <row r="28" spans="1:10" s="42" customFormat="1" ht="39.75" customHeight="1">
      <c r="A28" s="27"/>
      <c r="B28" s="43" t="s">
        <v>56</v>
      </c>
      <c r="C28" s="36">
        <v>200</v>
      </c>
      <c r="D28" s="34">
        <v>5.09</v>
      </c>
      <c r="E28" s="34">
        <v>7.12</v>
      </c>
      <c r="F28" s="34">
        <v>9.4499999999999993</v>
      </c>
      <c r="G28" s="34">
        <v>125.67</v>
      </c>
      <c r="H28" s="26">
        <v>119</v>
      </c>
    </row>
    <row r="29" spans="1:10" s="18" customFormat="1" ht="30.75" customHeight="1">
      <c r="A29" s="27"/>
      <c r="B29" s="25" t="s">
        <v>57</v>
      </c>
      <c r="C29" s="16">
        <v>80</v>
      </c>
      <c r="D29" s="16">
        <v>9.67</v>
      </c>
      <c r="E29" s="16">
        <v>12.08</v>
      </c>
      <c r="F29" s="16">
        <v>14.82</v>
      </c>
      <c r="G29" s="16">
        <v>140.85</v>
      </c>
      <c r="H29" s="16">
        <v>295</v>
      </c>
    </row>
    <row r="30" spans="1:10" s="18" customFormat="1" ht="17.25" customHeight="1">
      <c r="A30" s="27"/>
      <c r="B30" s="25" t="s">
        <v>58</v>
      </c>
      <c r="C30" s="16">
        <v>20</v>
      </c>
      <c r="D30" s="16">
        <v>0.28000000000000003</v>
      </c>
      <c r="E30" s="80">
        <v>1</v>
      </c>
      <c r="F30" s="16">
        <v>1.17</v>
      </c>
      <c r="G30" s="16">
        <v>14.82</v>
      </c>
      <c r="H30" s="16">
        <v>330</v>
      </c>
    </row>
    <row r="31" spans="1:10" s="18" customFormat="1" ht="18.75" customHeight="1">
      <c r="A31" s="27"/>
      <c r="B31" s="46" t="s">
        <v>59</v>
      </c>
      <c r="C31" s="47">
        <v>150</v>
      </c>
      <c r="D31" s="32">
        <v>3.64</v>
      </c>
      <c r="E31" s="32">
        <v>4.3</v>
      </c>
      <c r="F31" s="32">
        <v>36.67</v>
      </c>
      <c r="G31" s="32">
        <v>193.95</v>
      </c>
      <c r="H31" s="26">
        <v>305</v>
      </c>
    </row>
    <row r="32" spans="1:10" s="18" customFormat="1" ht="29.25" customHeight="1">
      <c r="A32" s="27"/>
      <c r="B32" s="25" t="s">
        <v>60</v>
      </c>
      <c r="C32" s="36">
        <v>200</v>
      </c>
      <c r="D32" s="34">
        <v>0</v>
      </c>
      <c r="E32" s="34">
        <v>0</v>
      </c>
      <c r="F32" s="34">
        <v>21</v>
      </c>
      <c r="G32" s="34">
        <v>84</v>
      </c>
      <c r="H32" s="26" t="s">
        <v>18</v>
      </c>
    </row>
    <row r="33" spans="1:8" s="18" customFormat="1">
      <c r="A33" s="27"/>
      <c r="B33" s="48" t="s">
        <v>17</v>
      </c>
      <c r="C33" s="49">
        <v>20</v>
      </c>
      <c r="D33" s="50">
        <v>1.39</v>
      </c>
      <c r="E33" s="50">
        <v>0.22</v>
      </c>
      <c r="F33" s="50">
        <v>9.1999999999999993</v>
      </c>
      <c r="G33" s="50">
        <v>47.8</v>
      </c>
      <c r="H33" s="26" t="s">
        <v>18</v>
      </c>
    </row>
    <row r="34" spans="1:8" s="18" customFormat="1" ht="25.5">
      <c r="A34" s="27"/>
      <c r="B34" s="73" t="s">
        <v>29</v>
      </c>
      <c r="C34" s="74">
        <v>50</v>
      </c>
      <c r="D34" s="75">
        <v>3.25</v>
      </c>
      <c r="E34" s="75">
        <v>0.55000000000000004</v>
      </c>
      <c r="F34" s="75">
        <v>23.05</v>
      </c>
      <c r="G34" s="75">
        <v>114.95</v>
      </c>
      <c r="H34" s="26" t="s">
        <v>18</v>
      </c>
    </row>
    <row r="35" spans="1:8" s="18" customFormat="1">
      <c r="A35" s="38" t="s">
        <v>30</v>
      </c>
      <c r="B35" s="25"/>
      <c r="C35" s="54">
        <v>810</v>
      </c>
      <c r="D35" s="55">
        <f t="shared" ref="D35:F35" si="1">D27+D28+D29+D31+D32+D33+D34+D30</f>
        <v>25.950000000000003</v>
      </c>
      <c r="E35" s="55">
        <f t="shared" si="1"/>
        <v>31.61</v>
      </c>
      <c r="F35" s="55">
        <f t="shared" si="1"/>
        <v>120.76</v>
      </c>
      <c r="G35" s="55">
        <f>G27+G28+G29+G31+G32+G33+G34+G30</f>
        <v>824.04000000000008</v>
      </c>
      <c r="H35" s="25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96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J35"/>
  <sheetViews>
    <sheetView topLeftCell="A13" workbookViewId="0">
      <selection activeCell="K21" sqref="K21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52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45183</v>
      </c>
      <c r="D15" s="12"/>
      <c r="E15" s="12"/>
    </row>
    <row r="16" spans="1:8" s="3" customFormat="1" ht="15.75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9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9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</row>
    <row r="19" spans="1:9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9" s="18" customFormat="1" ht="30" customHeight="1">
      <c r="A20" s="21" t="s">
        <v>61</v>
      </c>
      <c r="B20" s="22"/>
      <c r="C20" s="22"/>
      <c r="D20" s="22"/>
      <c r="E20" s="22"/>
      <c r="F20" s="22"/>
      <c r="G20" s="22"/>
      <c r="H20" s="23"/>
    </row>
    <row r="21" spans="1:9" s="18" customFormat="1" ht="24" customHeight="1">
      <c r="A21" s="84"/>
      <c r="B21" s="85" t="s">
        <v>21</v>
      </c>
      <c r="C21" s="36">
        <v>100</v>
      </c>
      <c r="D21" s="34">
        <v>0.4</v>
      </c>
      <c r="E21" s="34">
        <v>0.4</v>
      </c>
      <c r="F21" s="34">
        <v>9.8000000000000007</v>
      </c>
      <c r="G21" s="34">
        <v>47</v>
      </c>
      <c r="H21" s="26">
        <v>338</v>
      </c>
    </row>
    <row r="22" spans="1:9" s="18" customFormat="1" ht="51">
      <c r="A22" s="24" t="s">
        <v>15</v>
      </c>
      <c r="B22" s="46" t="s">
        <v>53</v>
      </c>
      <c r="C22" s="33" t="s">
        <v>62</v>
      </c>
      <c r="D22" s="34">
        <f>'[2]нед.2 д.9'!D22/150*190</f>
        <v>27.993333333333336</v>
      </c>
      <c r="E22" s="34">
        <f>'[2]нед.2 д.9'!E22/150*190</f>
        <v>22.141333333333336</v>
      </c>
      <c r="F22" s="34">
        <f>'[2]нед.2 д.9'!F22/150*190</f>
        <v>45.916666666666664</v>
      </c>
      <c r="G22" s="34">
        <v>460.94</v>
      </c>
      <c r="H22" s="16">
        <v>223</v>
      </c>
    </row>
    <row r="23" spans="1:9" s="18" customFormat="1">
      <c r="A23" s="27"/>
      <c r="B23" s="25" t="s">
        <v>20</v>
      </c>
      <c r="C23" s="33">
        <v>200</v>
      </c>
      <c r="D23" s="34">
        <v>0.53</v>
      </c>
      <c r="E23" s="34">
        <v>0</v>
      </c>
      <c r="F23" s="34">
        <v>9.4700000000000006</v>
      </c>
      <c r="G23" s="34">
        <v>60</v>
      </c>
      <c r="H23" s="26">
        <v>376</v>
      </c>
    </row>
    <row r="24" spans="1:9" s="18" customFormat="1">
      <c r="A24" s="27"/>
      <c r="B24" s="28" t="s">
        <v>17</v>
      </c>
      <c r="C24" s="49">
        <v>50</v>
      </c>
      <c r="D24" s="50">
        <v>3.49</v>
      </c>
      <c r="E24" s="50">
        <v>0.55000000000000004</v>
      </c>
      <c r="F24" s="50">
        <v>23</v>
      </c>
      <c r="G24" s="50">
        <v>119.5</v>
      </c>
      <c r="H24" s="31" t="s">
        <v>18</v>
      </c>
    </row>
    <row r="25" spans="1:9" s="8" customFormat="1" ht="14.25">
      <c r="A25" s="37" t="s">
        <v>22</v>
      </c>
      <c r="B25" s="38"/>
      <c r="C25" s="39">
        <v>550</v>
      </c>
      <c r="D25" s="40">
        <f t="shared" ref="D25:F25" si="0">D21+D22+D23+D24</f>
        <v>32.413333333333334</v>
      </c>
      <c r="E25" s="40">
        <f t="shared" si="0"/>
        <v>23.091333333333335</v>
      </c>
      <c r="F25" s="40">
        <f t="shared" si="0"/>
        <v>88.186666666666667</v>
      </c>
      <c r="G25" s="40">
        <f>G21+G22+G23+G24</f>
        <v>687.44</v>
      </c>
      <c r="H25" s="41"/>
    </row>
    <row r="26" spans="1:9" s="18" customFormat="1">
      <c r="A26" s="37"/>
      <c r="B26" s="25"/>
      <c r="C26" s="20"/>
      <c r="D26" s="20"/>
      <c r="E26" s="20"/>
      <c r="F26" s="20"/>
      <c r="G26" s="20"/>
      <c r="H26" s="20"/>
    </row>
    <row r="27" spans="1:9" s="42" customFormat="1" ht="24" customHeight="1">
      <c r="A27" s="24" t="s">
        <v>23</v>
      </c>
      <c r="B27" s="28" t="s">
        <v>54</v>
      </c>
      <c r="C27" s="76" t="s">
        <v>63</v>
      </c>
      <c r="D27" s="32">
        <f>'[2]нед.2 д.9'!D27/80*110</f>
        <v>3.61625</v>
      </c>
      <c r="E27" s="32">
        <f>'[2]нед.2 д.9'!E27/80*110</f>
        <v>8.7174999999999994</v>
      </c>
      <c r="F27" s="32">
        <f>'[2]нед.2 д.9'!F27/80*110</f>
        <v>7.4250000000000007</v>
      </c>
      <c r="G27" s="32">
        <f>'[2]нед.2 д.9'!G27/80*110</f>
        <v>140.25</v>
      </c>
      <c r="H27" s="26">
        <v>69</v>
      </c>
    </row>
    <row r="28" spans="1:9" s="42" customFormat="1" ht="39.75" customHeight="1">
      <c r="A28" s="27"/>
      <c r="B28" s="43" t="s">
        <v>56</v>
      </c>
      <c r="C28" s="36">
        <f>'[2]нед.2 д.9'!C28/200*250</f>
        <v>250</v>
      </c>
      <c r="D28" s="34">
        <f>'[2]нед.2 д.9'!D28/200*250</f>
        <v>6.3624999999999998</v>
      </c>
      <c r="E28" s="34">
        <f>'[2]нед.2 д.9'!E28/200*250</f>
        <v>8.9</v>
      </c>
      <c r="F28" s="34">
        <f>'[2]нед.2 д.9'!F28/200*250</f>
        <v>11.812499999999998</v>
      </c>
      <c r="G28" s="34">
        <f>'[2]нед.2 д.9'!G28/200*250</f>
        <v>157.08749999999998</v>
      </c>
      <c r="H28" s="26">
        <v>119</v>
      </c>
    </row>
    <row r="29" spans="1:9" s="18" customFormat="1" ht="30.75" customHeight="1">
      <c r="A29" s="27"/>
      <c r="B29" s="25" t="s">
        <v>57</v>
      </c>
      <c r="C29" s="16">
        <v>100</v>
      </c>
      <c r="D29" s="80">
        <f>'[2]нед.2 д.9'!D29/90*100</f>
        <v>10.744444444444444</v>
      </c>
      <c r="E29" s="80">
        <f>'[2]нед.2 д.9'!E29/90*100</f>
        <v>13.422222222222221</v>
      </c>
      <c r="F29" s="80">
        <f>'[2]нед.2 д.9'!F29/90*100</f>
        <v>16.466666666666669</v>
      </c>
      <c r="G29" s="80">
        <f>'[2]нед.2 д.9'!G29/90*100</f>
        <v>156.5</v>
      </c>
      <c r="H29" s="16">
        <v>295</v>
      </c>
    </row>
    <row r="30" spans="1:9" s="18" customFormat="1" ht="17.25" customHeight="1">
      <c r="A30" s="27"/>
      <c r="B30" s="25" t="s">
        <v>58</v>
      </c>
      <c r="C30" s="16">
        <v>20</v>
      </c>
      <c r="D30" s="16">
        <v>0.28000000000000003</v>
      </c>
      <c r="E30" s="80">
        <v>1</v>
      </c>
      <c r="F30" s="16">
        <v>1.17</v>
      </c>
      <c r="G30" s="16">
        <v>14.82</v>
      </c>
      <c r="H30" s="16">
        <v>330</v>
      </c>
    </row>
    <row r="31" spans="1:9" s="18" customFormat="1" ht="18.75" customHeight="1">
      <c r="A31" s="27"/>
      <c r="B31" s="46" t="s">
        <v>59</v>
      </c>
      <c r="C31" s="47">
        <f>'[2]нед.2 д.9'!C31/150*180</f>
        <v>180</v>
      </c>
      <c r="D31" s="32">
        <f>'[2]нед.2 д.9'!D31/150*180</f>
        <v>4.3680000000000003</v>
      </c>
      <c r="E31" s="32">
        <f>'[2]нед.2 д.9'!E31/150*180</f>
        <v>5.16</v>
      </c>
      <c r="F31" s="32">
        <f>'[2]нед.2 д.9'!F31/150*180</f>
        <v>44.003999999999998</v>
      </c>
      <c r="G31" s="47">
        <v>230.74</v>
      </c>
      <c r="H31" s="26">
        <v>305</v>
      </c>
    </row>
    <row r="32" spans="1:9" s="18" customFormat="1" ht="29.25" customHeight="1">
      <c r="A32" s="27"/>
      <c r="B32" s="25" t="s">
        <v>60</v>
      </c>
      <c r="C32" s="36">
        <v>200</v>
      </c>
      <c r="D32" s="34">
        <v>0</v>
      </c>
      <c r="E32" s="34">
        <v>0</v>
      </c>
      <c r="F32" s="34">
        <v>21</v>
      </c>
      <c r="G32" s="34">
        <v>84</v>
      </c>
      <c r="H32" s="26" t="s">
        <v>18</v>
      </c>
    </row>
    <row r="33" spans="1:10" s="18" customFormat="1">
      <c r="A33" s="27"/>
      <c r="B33" s="48" t="s">
        <v>17</v>
      </c>
      <c r="C33" s="49">
        <v>20</v>
      </c>
      <c r="D33" s="50">
        <v>1.39</v>
      </c>
      <c r="E33" s="50">
        <v>0.22</v>
      </c>
      <c r="F33" s="50">
        <v>9.1999999999999993</v>
      </c>
      <c r="G33" s="50">
        <v>47.8</v>
      </c>
      <c r="H33" s="26" t="s">
        <v>18</v>
      </c>
    </row>
    <row r="34" spans="1:10" s="18" customFormat="1" ht="27.75" customHeight="1">
      <c r="A34" s="27"/>
      <c r="B34" s="73" t="s">
        <v>29</v>
      </c>
      <c r="C34" s="74">
        <v>50</v>
      </c>
      <c r="D34" s="75">
        <v>3.25</v>
      </c>
      <c r="E34" s="75">
        <v>0.55000000000000004</v>
      </c>
      <c r="F34" s="75">
        <v>23.05</v>
      </c>
      <c r="G34" s="75">
        <v>114.95</v>
      </c>
      <c r="H34" s="26" t="s">
        <v>18</v>
      </c>
    </row>
    <row r="35" spans="1:10" s="18" customFormat="1">
      <c r="A35" s="38" t="s">
        <v>30</v>
      </c>
      <c r="B35" s="25"/>
      <c r="C35" s="54">
        <v>930</v>
      </c>
      <c r="D35" s="55">
        <f t="shared" ref="D35:F35" si="1">D27+D28+D29+D31+D32+D33+D34+D30</f>
        <v>30.011194444444449</v>
      </c>
      <c r="E35" s="55">
        <f t="shared" si="1"/>
        <v>37.969722222222217</v>
      </c>
      <c r="F35" s="55">
        <f t="shared" si="1"/>
        <v>134.12816666666666</v>
      </c>
      <c r="G35" s="55">
        <f>G27+G28+G29+G31+G32+G33+G34+G30</f>
        <v>946.14750000000004</v>
      </c>
      <c r="H35" s="25"/>
      <c r="J35" s="87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J45"/>
  <sheetViews>
    <sheetView tabSelected="1" topLeftCell="A19" workbookViewId="0">
      <selection activeCell="L34" sqref="L34"/>
    </sheetView>
  </sheetViews>
  <sheetFormatPr defaultRowHeight="1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>
      <c r="A2" s="1" t="s">
        <v>0</v>
      </c>
      <c r="B2" s="2"/>
      <c r="C2" s="3"/>
      <c r="D2" s="3"/>
      <c r="E2"/>
      <c r="F2"/>
      <c r="G2"/>
      <c r="H2" s="4"/>
    </row>
    <row r="3" spans="1:8" ht="15.75">
      <c r="A3" s="5" t="s">
        <v>1</v>
      </c>
      <c r="B3" s="5"/>
      <c r="C3" s="5"/>
      <c r="D3" s="5"/>
      <c r="E3"/>
      <c r="F3"/>
      <c r="G3" s="6"/>
      <c r="H3" s="4"/>
    </row>
    <row r="4" spans="1:8" ht="15.75">
      <c r="A4" s="5"/>
      <c r="B4" s="5"/>
      <c r="C4" s="5"/>
      <c r="D4" s="5"/>
      <c r="E4"/>
      <c r="F4"/>
      <c r="G4" s="6"/>
      <c r="H4" s="4"/>
    </row>
    <row r="5" spans="1:8" ht="15.75">
      <c r="A5" s="5"/>
      <c r="B5" s="5"/>
      <c r="C5" s="5"/>
      <c r="D5" s="5"/>
      <c r="E5"/>
      <c r="F5"/>
      <c r="G5" s="6"/>
      <c r="H5" s="4"/>
    </row>
    <row r="6" spans="1:8" ht="15.75">
      <c r="A6" s="5"/>
      <c r="B6" s="5"/>
      <c r="C6" s="5"/>
      <c r="D6" s="5"/>
      <c r="E6"/>
      <c r="F6"/>
      <c r="G6" s="6"/>
      <c r="H6" s="4"/>
    </row>
    <row r="7" spans="1:8" ht="15.75">
      <c r="A7" s="7"/>
      <c r="B7" s="7"/>
      <c r="C7" s="7"/>
      <c r="D7" s="7"/>
      <c r="E7"/>
      <c r="F7"/>
      <c r="G7"/>
      <c r="H7" s="4"/>
    </row>
    <row r="8" spans="1:8">
      <c r="A8" s="8" t="s">
        <v>0</v>
      </c>
      <c r="B8" s="6"/>
      <c r="C8"/>
      <c r="D8"/>
      <c r="E8"/>
      <c r="F8"/>
      <c r="G8"/>
      <c r="H8" s="4"/>
    </row>
    <row r="9" spans="1:8" ht="15.75">
      <c r="A9" s="5" t="s">
        <v>2</v>
      </c>
      <c r="B9" s="5"/>
      <c r="C9" s="5"/>
      <c r="D9" s="5"/>
      <c r="H9" s="4"/>
    </row>
    <row r="13" spans="1:8" ht="15.75">
      <c r="A13" s="10" t="s">
        <v>3</v>
      </c>
      <c r="B13" s="10"/>
      <c r="C13" s="10"/>
      <c r="D13" s="10"/>
      <c r="E13" s="10"/>
      <c r="F13" s="10"/>
      <c r="G13" s="10"/>
      <c r="H13" s="10"/>
    </row>
    <row r="14" spans="1:8" ht="15.75">
      <c r="A14" s="11" t="s">
        <v>64</v>
      </c>
      <c r="B14" s="11"/>
      <c r="C14" s="11"/>
      <c r="D14" s="11"/>
      <c r="E14" s="11"/>
      <c r="F14" s="11"/>
      <c r="G14" s="11"/>
      <c r="H14" s="11"/>
    </row>
    <row r="15" spans="1:8" ht="15.75">
      <c r="C15" s="12">
        <v>45184</v>
      </c>
      <c r="D15" s="12"/>
      <c r="E15" s="12"/>
    </row>
    <row r="16" spans="1:8" s="3" customFormat="1" ht="15.75">
      <c r="A16" s="13" t="s">
        <v>5</v>
      </c>
      <c r="B16" s="13"/>
      <c r="C16" s="13"/>
      <c r="D16" s="13"/>
      <c r="E16" s="13"/>
      <c r="F16" s="13"/>
      <c r="G16" s="13"/>
      <c r="H16" s="13"/>
    </row>
    <row r="17" spans="1:10" s="3" customFormat="1" ht="15.75">
      <c r="A17" s="14"/>
      <c r="B17" s="14"/>
      <c r="C17" s="14"/>
      <c r="D17" s="14"/>
      <c r="E17" s="14"/>
      <c r="F17" s="14"/>
      <c r="G17" s="14"/>
      <c r="H17" s="14"/>
    </row>
    <row r="18" spans="1:10" s="18" customFormat="1" ht="31.5" customHeight="1">
      <c r="A18" s="15" t="s">
        <v>6</v>
      </c>
      <c r="B18" s="15" t="s">
        <v>7</v>
      </c>
      <c r="C18" s="15" t="s">
        <v>8</v>
      </c>
      <c r="D18" s="15" t="s">
        <v>9</v>
      </c>
      <c r="E18" s="15"/>
      <c r="F18" s="15"/>
      <c r="G18" s="16" t="s">
        <v>10</v>
      </c>
      <c r="H18" s="16" t="s">
        <v>11</v>
      </c>
      <c r="I18" s="17"/>
      <c r="J18" s="17"/>
    </row>
    <row r="19" spans="1:10" s="18" customFormat="1">
      <c r="A19" s="15"/>
      <c r="B19" s="15"/>
      <c r="C19" s="15"/>
      <c r="D19" s="19" t="s">
        <v>12</v>
      </c>
      <c r="E19" s="19" t="s">
        <v>13</v>
      </c>
      <c r="F19" s="19" t="s">
        <v>14</v>
      </c>
      <c r="G19" s="20"/>
      <c r="H19" s="20"/>
    </row>
    <row r="20" spans="1:10" s="18" customFormat="1" ht="18.75" customHeight="1">
      <c r="A20" s="21"/>
      <c r="B20" s="22"/>
      <c r="C20" s="22"/>
      <c r="D20" s="22"/>
      <c r="E20" s="22"/>
      <c r="F20" s="22"/>
      <c r="G20" s="22"/>
      <c r="H20" s="23"/>
    </row>
    <row r="21" spans="1:10" s="18" customFormat="1" ht="38.25">
      <c r="A21" s="24" t="s">
        <v>15</v>
      </c>
      <c r="B21" s="48" t="s">
        <v>68</v>
      </c>
      <c r="C21" s="26">
        <v>200</v>
      </c>
      <c r="D21" s="26">
        <v>5.55</v>
      </c>
      <c r="E21" s="26">
        <v>9.75</v>
      </c>
      <c r="F21" s="26">
        <v>38.51</v>
      </c>
      <c r="G21" s="34">
        <v>264.55</v>
      </c>
      <c r="H21" s="26">
        <v>181</v>
      </c>
    </row>
    <row r="22" spans="1:10" s="18" customFormat="1">
      <c r="A22" s="27"/>
      <c r="B22" s="28" t="s">
        <v>17</v>
      </c>
      <c r="C22" s="49">
        <v>40</v>
      </c>
      <c r="D22" s="50">
        <v>3.49</v>
      </c>
      <c r="E22" s="50">
        <v>0.55000000000000004</v>
      </c>
      <c r="F22" s="50">
        <v>23</v>
      </c>
      <c r="G22" s="50">
        <v>119.5</v>
      </c>
      <c r="H22" s="31" t="s">
        <v>18</v>
      </c>
    </row>
    <row r="23" spans="1:10" s="18" customFormat="1">
      <c r="A23" s="27"/>
      <c r="B23" s="25" t="s">
        <v>19</v>
      </c>
      <c r="C23" s="26">
        <v>15</v>
      </c>
      <c r="D23" s="86">
        <v>3.48</v>
      </c>
      <c r="E23" s="86">
        <v>4.43</v>
      </c>
      <c r="F23" s="86">
        <f>F61/20*25</f>
        <v>0</v>
      </c>
      <c r="G23" s="32">
        <v>54</v>
      </c>
      <c r="H23" s="26">
        <v>15</v>
      </c>
    </row>
    <row r="24" spans="1:10" s="18" customFormat="1">
      <c r="A24" s="27"/>
      <c r="B24" s="48" t="s">
        <v>69</v>
      </c>
      <c r="C24" s="36">
        <v>200</v>
      </c>
      <c r="D24" s="34">
        <v>4.08</v>
      </c>
      <c r="E24" s="34">
        <v>3.54</v>
      </c>
      <c r="F24" s="34">
        <v>17.579999999999998</v>
      </c>
      <c r="G24" s="34">
        <v>118.6</v>
      </c>
      <c r="H24" s="26">
        <v>382</v>
      </c>
    </row>
    <row r="25" spans="1:10" s="18" customFormat="1" ht="25.5">
      <c r="A25" s="81"/>
      <c r="B25" s="85" t="s">
        <v>70</v>
      </c>
      <c r="C25" s="88">
        <v>20</v>
      </c>
      <c r="D25" s="86">
        <v>1.65</v>
      </c>
      <c r="E25" s="86">
        <v>8.1</v>
      </c>
      <c r="F25" s="86">
        <v>18.899999999999999</v>
      </c>
      <c r="G25" s="86">
        <v>96</v>
      </c>
      <c r="H25" s="26" t="s">
        <v>18</v>
      </c>
    </row>
    <row r="26" spans="1:10" s="8" customFormat="1" ht="14.25">
      <c r="A26" s="37" t="s">
        <v>22</v>
      </c>
      <c r="B26" s="38"/>
      <c r="C26" s="39">
        <f t="shared" ref="C26:F26" si="0">C21+C22+C23+C24+C25</f>
        <v>475</v>
      </c>
      <c r="D26" s="40">
        <f t="shared" si="0"/>
        <v>18.25</v>
      </c>
      <c r="E26" s="40">
        <f t="shared" si="0"/>
        <v>26.369999999999997</v>
      </c>
      <c r="F26" s="40">
        <f t="shared" si="0"/>
        <v>97.990000000000009</v>
      </c>
      <c r="G26" s="40">
        <f>G21+G22+G23+G24+G25</f>
        <v>652.65</v>
      </c>
      <c r="H26" s="41"/>
    </row>
    <row r="27" spans="1:10" s="18" customFormat="1">
      <c r="A27" s="37"/>
      <c r="B27" s="25"/>
      <c r="C27" s="20"/>
      <c r="D27" s="20"/>
      <c r="E27" s="20"/>
      <c r="F27" s="20"/>
      <c r="G27" s="20"/>
      <c r="H27" s="20"/>
    </row>
    <row r="28" spans="1:10" s="42" customFormat="1" ht="21.75" customHeight="1">
      <c r="A28" s="24" t="s">
        <v>23</v>
      </c>
      <c r="B28" s="28" t="s">
        <v>72</v>
      </c>
      <c r="C28" s="26">
        <v>60</v>
      </c>
      <c r="D28" s="34">
        <v>1.08</v>
      </c>
      <c r="E28" s="34">
        <v>5.2</v>
      </c>
      <c r="F28" s="34">
        <v>18.62</v>
      </c>
      <c r="G28" s="34">
        <v>78.760000000000005</v>
      </c>
      <c r="H28" s="26">
        <v>71</v>
      </c>
    </row>
    <row r="29" spans="1:10" s="18" customFormat="1" ht="41.25" customHeight="1">
      <c r="A29" s="27"/>
      <c r="B29" s="48" t="s">
        <v>65</v>
      </c>
      <c r="C29" s="53">
        <v>200</v>
      </c>
      <c r="D29" s="32">
        <v>4.68</v>
      </c>
      <c r="E29" s="32">
        <v>6.82</v>
      </c>
      <c r="F29" s="32">
        <v>7.08</v>
      </c>
      <c r="G29" s="32">
        <v>101.87</v>
      </c>
      <c r="H29" s="49">
        <v>98</v>
      </c>
    </row>
    <row r="30" spans="1:10" s="18" customFormat="1" ht="30.75" customHeight="1">
      <c r="A30" s="27"/>
      <c r="B30" s="28" t="s">
        <v>71</v>
      </c>
      <c r="C30" s="53">
        <v>100</v>
      </c>
      <c r="D30" s="32">
        <v>13.26</v>
      </c>
      <c r="E30" s="32">
        <v>11.23</v>
      </c>
      <c r="F30" s="32">
        <v>3.52</v>
      </c>
      <c r="G30" s="32">
        <v>185</v>
      </c>
      <c r="H30" s="74">
        <v>255</v>
      </c>
    </row>
    <row r="31" spans="1:10" s="18" customFormat="1" ht="28.5" customHeight="1">
      <c r="A31" s="27"/>
      <c r="B31" s="46" t="s">
        <v>66</v>
      </c>
      <c r="C31" s="53">
        <v>150</v>
      </c>
      <c r="D31" s="32">
        <v>4.46</v>
      </c>
      <c r="E31" s="32">
        <v>5.76</v>
      </c>
      <c r="F31" s="32">
        <v>30.45</v>
      </c>
      <c r="G31" s="32">
        <v>195.7</v>
      </c>
      <c r="H31" s="26">
        <v>202</v>
      </c>
    </row>
    <row r="32" spans="1:10" s="18" customFormat="1" ht="26.25" customHeight="1">
      <c r="A32" s="27"/>
      <c r="B32" s="25" t="s">
        <v>67</v>
      </c>
      <c r="C32" s="16">
        <v>200</v>
      </c>
      <c r="D32" s="16">
        <v>0.68</v>
      </c>
      <c r="E32" s="16">
        <v>0.3</v>
      </c>
      <c r="F32" s="16">
        <v>20.76</v>
      </c>
      <c r="G32" s="16">
        <v>88.2</v>
      </c>
      <c r="H32" s="16">
        <v>388</v>
      </c>
    </row>
    <row r="33" spans="1:8" s="18" customFormat="1">
      <c r="A33" s="27"/>
      <c r="B33" s="48" t="s">
        <v>17</v>
      </c>
      <c r="C33" s="49">
        <v>40</v>
      </c>
      <c r="D33" s="50">
        <v>2.78</v>
      </c>
      <c r="E33" s="50">
        <v>0.44</v>
      </c>
      <c r="F33" s="50">
        <v>18.399999999999999</v>
      </c>
      <c r="G33" s="50">
        <v>95.6</v>
      </c>
      <c r="H33" s="26" t="s">
        <v>18</v>
      </c>
    </row>
    <row r="34" spans="1:8" s="18" customFormat="1" ht="25.5">
      <c r="A34" s="27"/>
      <c r="B34" s="73" t="s">
        <v>29</v>
      </c>
      <c r="C34" s="74">
        <v>50</v>
      </c>
      <c r="D34" s="75">
        <v>3.25</v>
      </c>
      <c r="E34" s="75">
        <v>0.55000000000000004</v>
      </c>
      <c r="F34" s="75">
        <v>23.05</v>
      </c>
      <c r="G34" s="75">
        <v>114.95</v>
      </c>
      <c r="H34" s="26" t="s">
        <v>18</v>
      </c>
    </row>
    <row r="35" spans="1:8" s="18" customFormat="1">
      <c r="A35" s="38" t="s">
        <v>30</v>
      </c>
      <c r="B35" s="25"/>
      <c r="C35" s="54">
        <f t="shared" ref="C35:F35" si="1">C28+C29+C30+C31+C32+C33+C34</f>
        <v>800</v>
      </c>
      <c r="D35" s="55">
        <f t="shared" si="1"/>
        <v>30.19</v>
      </c>
      <c r="E35" s="55">
        <f t="shared" si="1"/>
        <v>30.3</v>
      </c>
      <c r="F35" s="55">
        <f t="shared" si="1"/>
        <v>121.88000000000001</v>
      </c>
      <c r="G35" s="55">
        <f>G28+G29+G30+G31+G32+G33+G34</f>
        <v>860.08</v>
      </c>
      <c r="H35" s="25"/>
    </row>
    <row r="36" spans="1:8">
      <c r="A36" s="56"/>
      <c r="B36" s="57"/>
      <c r="C36" s="58"/>
      <c r="D36" s="59"/>
      <c r="E36" s="59"/>
      <c r="F36" s="59"/>
      <c r="G36" s="59"/>
      <c r="H36" s="60"/>
    </row>
    <row r="37" spans="1:8">
      <c r="A37" s="56"/>
      <c r="B37" s="57"/>
      <c r="C37" s="58"/>
      <c r="D37" s="59"/>
      <c r="E37" s="59"/>
      <c r="F37" s="59"/>
      <c r="G37" s="59"/>
      <c r="H37" s="60"/>
    </row>
    <row r="39" spans="1:8">
      <c r="B39" s="61"/>
      <c r="C39" s="62"/>
      <c r="D39" s="63"/>
      <c r="E39" s="63"/>
      <c r="F39" s="63"/>
      <c r="G39" s="63"/>
      <c r="H39" s="64"/>
    </row>
    <row r="40" spans="1:8">
      <c r="B40" s="65"/>
      <c r="C40" s="66"/>
      <c r="D40" s="66"/>
      <c r="E40" s="66"/>
      <c r="F40" s="66"/>
      <c r="G40" s="66"/>
      <c r="H40" s="66"/>
    </row>
    <row r="41" spans="1:8">
      <c r="B41" s="65"/>
      <c r="C41" s="66"/>
      <c r="D41" s="66"/>
      <c r="E41" s="66"/>
      <c r="F41" s="66"/>
      <c r="G41" s="66"/>
      <c r="H41" s="66"/>
    </row>
    <row r="42" spans="1:8">
      <c r="B42" s="65"/>
      <c r="C42" s="66"/>
      <c r="D42" s="66"/>
      <c r="E42" s="66"/>
      <c r="F42" s="66"/>
      <c r="G42" s="66"/>
      <c r="H42" s="66"/>
    </row>
    <row r="43" spans="1:8">
      <c r="B43" s="67"/>
      <c r="C43" s="68"/>
      <c r="D43" s="69"/>
      <c r="E43" s="69"/>
      <c r="F43" s="69"/>
      <c r="G43" s="69"/>
      <c r="H43" s="70"/>
    </row>
    <row r="44" spans="1:8">
      <c r="B44" s="65"/>
      <c r="C44" s="66"/>
      <c r="D44" s="66"/>
      <c r="E44" s="66"/>
      <c r="F44" s="66"/>
      <c r="G44" s="66"/>
      <c r="H44" s="66"/>
    </row>
    <row r="45" spans="1:8">
      <c r="B45" s="71"/>
      <c r="C45" s="68"/>
      <c r="D45" s="69"/>
      <c r="E45" s="69"/>
      <c r="F45" s="69"/>
      <c r="G45" s="69"/>
      <c r="H45" s="70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11.09</vt:lpstr>
      <vt:lpstr>11.09 (2)</vt:lpstr>
      <vt:lpstr>12.09</vt:lpstr>
      <vt:lpstr>12.09  (2)</vt:lpstr>
      <vt:lpstr>13.09</vt:lpstr>
      <vt:lpstr>13.09 (2)</vt:lpstr>
      <vt:lpstr>14.09</vt:lpstr>
      <vt:lpstr>14.09 (2)</vt:lpstr>
      <vt:lpstr>15.09</vt:lpstr>
      <vt:lpstr>15.09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dcterms:created xsi:type="dcterms:W3CDTF">2023-09-08T07:28:33Z</dcterms:created>
  <dcterms:modified xsi:type="dcterms:W3CDTF">2023-09-08T08:29:42Z</dcterms:modified>
</cp:coreProperties>
</file>